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Т-подкл'!$86:$87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Т-подкл'!$88:$89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Т-подкл'!$T$85</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Т-подкл'!$48:$82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Т-подкл'!$46:$84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Т-подкл'!$47:$83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Т-подкл'!$BB$86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<sst xmlns="http://schemas.openxmlformats.org/spreadsheetml/2006/main" count="11653" uniqueCount="2965">
  <si>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</si>
  <si>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</si>
  <si>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</si>
  <si>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</si>
  <si>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</si>
  <si>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</si>
  <si>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</si>
  <si>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</si>
  <si>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</si>
  <si>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</si>
  <si>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</si>
  <si>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</si>
  <si>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</si>
  <si>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</si>
  <si>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</si>
  <si>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</si>
  <si>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</si>
  <si>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</si>
  <si>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</si>
  <si>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</si>
  <si>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</si>
  <si>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</si>
  <si>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</si>
  <si>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</si>
  <si>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</si>
  <si>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</si>
  <si>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</si>
  <si>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</si>
  <si>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</si>
  <si>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</si>
  <si>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</si>
  <si>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</si>
  <si>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</si>
  <si>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</si>
  <si>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</si>
  <si>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</si>
  <si>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</si>
  <si>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</si>
  <si>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</si>
  <si>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</si>
  <si>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</si>
  <si>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1-3.25-1020/24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</si>
  <si>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</si>
  <si>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</si>
  <si>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</si>
  <si>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 официальный сайт РЭК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</si>
  <si>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</si>
  <si>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</si>
  <si>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</si>
  <si>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</si>
  <si>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</si>
  <si>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</si>
  <si>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</si>
  <si>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</si>
  <si>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</si>
  <si>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</si>
  <si>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</si>
  <si>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</si>
  <si>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</si>
  <si>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</si>
  <si>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</si>
  <si>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</si>
  <si>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</si>
  <si>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</si>
  <si>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</si>
  <si>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</si>
  <si>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</si>
  <si>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</si>
  <si>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</si>
  <si>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</si>
  <si>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</si>
  <si>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</si>
  <si>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</si>
  <si>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А.Ю.</t>
  </si>
  <si>
    <t>Ответственный за заполнение формы</t>
  </si>
  <si>
    <t>Фамилия, имя, отчество</t>
  </si>
  <si>
    <t>Холодилова Н.К.</t>
  </si>
  <si>
    <t>Должность</t>
  </si>
  <si>
    <t>экономист</t>
  </si>
  <si>
    <t>Контактный телефон</t>
  </si>
  <si>
    <t>424342397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</si>
  <si>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</si>
  <si>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</si>
  <si>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</si>
  <si>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</si>
  <si>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</si>
  <si>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</si>
  <si>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</si>
  <si>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</si>
  <si>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</si>
  <si>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</si>
  <si>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</si>
  <si>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</si>
  <si>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</si>
  <si>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</si>
  <si>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</si>
  <si>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</si>
  <si>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</si>
  <si>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</si>
  <si>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</si>
  <si>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</si>
  <si>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</si>
  <si>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</si>
  <si>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</si>
  <si>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</si>
  <si>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</si>
  <si>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</si>
  <si>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</si>
  <si>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</si>
  <si>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</si>
  <si>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</si>
  <si>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</si>
  <si>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</si>
  <si>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</si>
  <si>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</si>
  <si>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</si>
  <si>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</si>
  <si>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</si>
  <si>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</si>
  <si>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</si>
  <si>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</si>
  <si>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</si>
  <si>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</si>
  <si>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</si>
  <si>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</si>
  <si>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</si>
  <si>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</si>
  <si>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</si>
  <si>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</si>
  <si>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</si>
  <si>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</si>
  <si>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</si>
  <si>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</si>
  <si>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</si>
  <si>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</si>
  <si>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</si>
  <si>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</si>
  <si>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</si>
  <si>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</si>
  <si>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</si>
  <si>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</si>
  <si>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</si>
  <si>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</si>
  <si>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</si>
  <si>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</si>
  <si>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</si>
  <si>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</si>
  <si>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</si>
  <si>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</si>
  <si>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</si>
  <si>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</si>
  <si>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</si>
  <si>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</si>
  <si>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</si>
  <si>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</si>
  <si>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</si>
  <si>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</si>
  <si>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</si>
  <si>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</si>
  <si>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</si>
  <si>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</si>
  <si>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</si>
  <si>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</si>
  <si>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</si>
  <si>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</si>
  <si>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</si>
  <si>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</si>
  <si>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</si>
  <si>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</si>
  <si>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</si>
  <si>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</si>
  <si>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</si>
  <si>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</si>
  <si>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</si>
  <si>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</si>
  <si>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</si>
  <si>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</si>
  <si>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</si>
  <si>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</si>
  <si>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</si>
  <si>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</si>
  <si>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</si>
  <si>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</si>
  <si>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</si>
  <si>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</si>
  <si>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</si>
  <si>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</si>
  <si>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</si>
  <si>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</si>
  <si>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</si>
  <si>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</si>
  <si>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</si>
  <si>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</si>
  <si>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</si>
  <si>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</si>
  <si>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</si>
  <si>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</si>
  <si>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</si>
  <si>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</si>
  <si>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</si>
  <si>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</si>
  <si>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</si>
  <si>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</si>
  <si>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</si>
  <si>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</si>
  <si>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</si>
  <si>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</si>
  <si>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</si>
  <si>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</si>
  <si>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</si>
  <si>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</si>
  <si>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</si>
  <si>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</si>
  <si>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</si>
  <si>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</si>
  <si>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</si>
  <si>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</si>
  <si>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</si>
  <si>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</si>
  <si>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</si>
  <si>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</si>
  <si>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</si>
  <si>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</si>
  <si>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</si>
  <si>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</si>
  <si>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</si>
  <si>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</si>
  <si>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</si>
  <si>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</si>
  <si>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</si>
  <si>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</si>
  <si>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</si>
  <si>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</si>
  <si>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</si>
  <si>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</si>
  <si>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</si>
  <si>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</si>
  <si>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</si>
  <si>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</si>
  <si>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</si>
  <si>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</si>
  <si>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</si>
  <si>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</si>
  <si>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</si>
  <si>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</si>
  <si>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</si>
  <si>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</si>
  <si>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</si>
  <si>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</si>
  <si>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</si>
  <si>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</si>
  <si>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</si>
  <si>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</si>
  <si>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</si>
  <si>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</si>
  <si>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</si>
  <si>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</si>
  <si>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</si>
  <si>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</si>
  <si>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</si>
  <si>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</si>
  <si>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</si>
  <si>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</si>
  <si>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</si>
  <si>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</si>
  <si>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</si>
  <si>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</si>
  <si>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</si>
  <si>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</si>
  <si>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</si>
  <si>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</si>
  <si>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</si>
  <si>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</si>
  <si>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</si>
  <si>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</si>
  <si>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</si>
  <si>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</si>
  <si>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</si>
  <si>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</si>
  <si>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</si>
  <si>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</si>
  <si>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</si>
  <si>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</si>
  <si>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</si>
  <si>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</si>
  <si>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</si>
  <si>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</si>
  <si>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</si>
  <si>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</si>
  <si>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</si>
  <si>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</si>
  <si>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</si>
  <si>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</si>
  <si>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</si>
  <si>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</si>
  <si>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</si>
  <si>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</si>
  <si>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</si>
  <si>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</si>
  <si>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</si>
  <si>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</si>
  <si>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</si>
  <si>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</si>
  <si>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</si>
  <si>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</si>
  <si>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</si>
  <si>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</si>
  <si>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</si>
  <si>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</si>
  <si>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</si>
  <si>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</si>
  <si>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</si>
  <si>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</si>
  <si>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</si>
  <si>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</si>
  <si>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</si>
  <si>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</si>
  <si>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</si>
  <si>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</si>
  <si>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</si>
  <si>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</si>
  <si>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</si>
  <si>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</si>
  <si>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</si>
  <si>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</si>
  <si>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</si>
  <si>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</si>
  <si>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</si>
  <si>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</si>
  <si>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</si>
  <si>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</si>
  <si>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</si>
  <si>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</si>
  <si>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</si>
  <si>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</si>
  <si>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</si>
  <si>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</si>
  <si>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</si>
  <si>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</si>
  <si>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</si>
  <si>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</si>
  <si>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</si>
  <si>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</si>
  <si>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</si>
  <si>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</si>
  <si>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</si>
  <si>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</si>
  <si>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</si>
  <si>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</si>
  <si>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</si>
  <si>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</si>
  <si>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</si>
  <si>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</si>
  <si>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</si>
  <si>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</si>
  <si>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</si>
  <si>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</si>
  <si>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</si>
  <si>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</si>
  <si>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</si>
  <si>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</si>
  <si>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</si>
  <si>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</si>
  <si>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</si>
  <si>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</si>
  <si>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</si>
  <si>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</si>
  <si>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</si>
  <si>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</si>
  <si>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</si>
  <si>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</si>
  <si>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</si>
  <si>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</si>
  <si>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</si>
  <si>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</si>
  <si>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</si>
  <si>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</si>
  <si>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</si>
  <si>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</si>
  <si>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</si>
  <si>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</si>
  <si>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</si>
  <si>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</si>
  <si>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</si>
  <si>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</si>
  <si>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</si>
  <si>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</si>
  <si>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</si>
  <si>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</si>
  <si>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</si>
  <si>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</si>
  <si>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</si>
  <si>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</si>
  <si>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</si>
  <si>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</si>
  <si>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</si>
  <si>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</si>
  <si>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</si>
  <si>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</si>
  <si>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</si>
  <si>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</si>
  <si>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</si>
  <si>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</si>
  <si>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</si>
  <si>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</si>
  <si>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</si>
  <si>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</si>
  <si>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</si>
  <si>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</si>
  <si>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</si>
  <si>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</si>
  <si>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</si>
  <si>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</si>
  <si>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</si>
  <si>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</si>
  <si>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</si>
  <si>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</si>
  <si>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</si>
  <si>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</si>
  <si>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</si>
  <si>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</si>
  <si>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</si>
  <si>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</si>
  <si>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</si>
  <si>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</si>
  <si>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</si>
  <si>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</si>
  <si>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</si>
  <si>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</si>
  <si>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</si>
  <si>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</si>
  <si>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</si>
  <si>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</si>
  <si>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</si>
  <si>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</si>
  <si>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</si>
  <si>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</si>
  <si>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</si>
  <si>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</si>
  <si>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</si>
  <si>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</si>
  <si>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</si>
  <si>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</si>
  <si>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</si>
  <si>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</si>
  <si>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</si>
  <si>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</si>
  <si>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</si>
  <si>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</si>
  <si>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</si>
  <si>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</si>
  <si>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</si>
  <si>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</si>
  <si>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</si>
  <si>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</si>
  <si>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</si>
  <si>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</si>
  <si>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</si>
  <si>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</si>
  <si>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</si>
  <si>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</si>
  <si>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</si>
  <si>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</si>
  <si>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</si>
  <si>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</si>
  <si>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</si>
  <si>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</si>
  <si>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</si>
  <si>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</si>
  <si>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</si>
  <si>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</si>
  <si>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</si>
  <si>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</si>
  <si>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</si>
  <si>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</si>
  <si>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</si>
  <si>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</si>
  <si>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</si>
  <si>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</si>
  <si>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</si>
  <si>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</si>
  <si>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</si>
  <si>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</si>
  <si>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</si>
  <si>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</si>
  <si>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</si>
  <si>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</si>
  <si>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</si>
  <si>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</si>
  <si>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</si>
  <si>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</si>
  <si>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</si>
  <si>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</si>
  <si>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</si>
  <si>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</si>
  <si>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</si>
  <si>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</si>
  <si>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</si>
  <si>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</si>
  <si>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</si>
  <si>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</si>
  <si>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</si>
  <si>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</si>
  <si>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</si>
  <si>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</si>
  <si>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</si>
  <si>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</si>
  <si>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</si>
  <si>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</si>
  <si>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</si>
  <si>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</si>
  <si>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</si>
  <si>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</si>
  <si>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</si>
  <si>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</si>
  <si>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</si>
  <si>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</si>
  <si>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</si>
  <si>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</si>
  <si>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</si>
  <si>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</si>
  <si>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</si>
  <si>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</si>
  <si>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</si>
  <si>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</si>
  <si>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</si>
  <si>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</si>
  <si>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</si>
  <si>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</si>
  <si>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</si>
  <si>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полиэтиленовые трубы, с восстановлением грунтового покрытия</t>
  </si>
  <si>
    <t>×</t>
  </si>
  <si>
    <t>полиэтиленовые трубы, с учетом строительства (восстановления) асфальтобетонного покрытия и благоустройства</t>
  </si>
  <si>
    <t>полиэтиленовые трубы, при укладке закрытым способом (бестраншейным) методом горизонтального направленного бурения</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</si>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</sst>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0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0" fontId="36" fillId="0" borderId="0" xfId="0" applyFont="1" applyNumberFormat="1">
      <alignment horizontal="center" vertical="center" wrapTex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12" xfId="0" applyFont="1" applyBorder="1" applyNumberFormat="1">
      <alignment horizontal="left" vertical="center" wrapText="1" indent="4"/>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38" fontId="22" fillId="37" borderId="13" xfId="0" applyFont="1" applyFill="1" applyBorder="1" applyNumberFormat="1">
      <alignment horizontal="righ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F1918-3E85-BA92-49B3-45A0AC744F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7077C2-03D8-33AF-182F-A5DFAC7330CF}" mc:Ignorable="x14ac xr xr2 xr3">
  <sheetPr>
    <tabColor rgb="FFCCCCFF"/>
  </sheetPr>
  <dimension ref="A1:Q79"/>
  <sheetViews>
    <sheetView topLeftCell="C1" showGridLines="0" zoomScale="90" workbookViewId="0" tabSelected="1">
      <selection activeCell="K16" sqref="K16"/>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водоотведения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46003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836"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2836"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24A1E7F-D3D2-417C-DEFC-2FE23EDCF47A}"/>
    <hyperlink ref="H17" location="Титульный!H9" display="Как заполнить?" tooltip="Помощь по работе с полями отчётной формы" xr:uid="{A0656008-A92A-9633-6144-50F29C3354B3}"/>
    <hyperlink ref="H39" location="Титульный!H9" display="Как заполнить?" tooltip="Помощь по работе с полями отчётной формы" xr:uid="{0F783213-A3DC-E166-923B-CAE293A5811B}"/>
    <hyperlink ref="H62" location="Титульный!H9" display="Как заполнить?" tooltip="Помощь по работе с полями отчётной формы" xr:uid="{C902DD8A-B8A4-B244-FF2B-2430046D1E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E18E2-2918-C129-51E8-93F8B32ADBC9}" mc:Ignorable="x14ac xr xr2 xr3">
  <sheetPr>
    <tabColor rgb="FFCCCCFF"/>
    <pageSetUpPr fitToPage="1"/>
  </sheetPr>
  <dimension ref="A1:AC29"/>
  <sheetViews>
    <sheetView topLeftCell="A1" showGridLines="0" zoomScale="90" workbookViewId="0">
      <selection activeCell="H27" sqref="H27"/>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городской округ "Александровск-Сахалинский район"(64704000)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09C4E-E629-FED1-C414-B4472A3FF03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водоотведения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ООО "ВОДОКАНАЛРЕМСТРОЙ"</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E575C-9789-6E2A-8CCE-5E9322407A5D}" mc:Ignorable="x14ac xr xr2 xr3">
  <sheetPr>
    <tabColor rgb="FFCCCCFF"/>
  </sheetPr>
  <dimension ref="A1:AR146"/>
  <sheetViews>
    <sheetView topLeftCell="A1" showGridLines="0" zoomScale="90" workbookViewId="0">
      <selection activeCell="J137" sqref="J137"/>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ООО "ВОДОКАНАЛРЕМСТРОЙ"</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100</v>
      </c>
      <c r="Q11" s="2212"/>
      <c r="R11" s="1305" t="s">
        <v>151</v>
      </c>
      <c r="S11" s="1305" t="s">
        <v>100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272</v>
      </c>
      <c r="F131" s="2201" t="s">
        <v>67</v>
      </c>
      <c r="G131" s="3150" t="str">
        <f>INDEX(VD_NAME_LIST,MATCH("4189712",VD_ID_LIST,0))</f>
        <v>Подключение (технологическое присоединение) к централизованной системе водоотведения</v>
      </c>
      <c r="H131" s="3151"/>
      <c r="I131" s="3151">
        <v>1</v>
      </c>
      <c r="J131" s="3152" t="s">
        <v>272</v>
      </c>
      <c r="K131" s="3153" t="s">
        <v>19</v>
      </c>
      <c r="L131" s="3154"/>
      <c r="M131" s="3154" t="s">
        <v>110</v>
      </c>
      <c r="N131" s="3155" t="s">
        <v>28</v>
      </c>
      <c r="O131" s="3153" t="s">
        <v>19</v>
      </c>
      <c r="P131" s="3154"/>
      <c r="Q131" s="3154" t="s">
        <v>110</v>
      </c>
      <c r="R131" s="3156" t="s">
        <v>28</v>
      </c>
      <c r="S131" s="3157" t="s">
        <v>19</v>
      </c>
      <c r="T131" s="3157"/>
      <c r="U131" s="3157" t="s">
        <v>110</v>
      </c>
      <c r="V131" s="3158"/>
      <c r="W131" s="3152"/>
      <c r="X131" s="1323"/>
      <c r="Y131" s="1323"/>
      <c r="Z131" s="1323"/>
      <c r="AA131" s="1323"/>
      <c r="AB131" s="1323" t="s">
        <v>273</v>
      </c>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Подключение (технологическое присоединение) к централизованной системе водоотведения</v>
      </c>
      <c r="AJ131" s="1323" t="str">
        <f>IF($J$131=0,"",$J$131)</f>
        <v>Тариф на подключение (технологическое присоединение) к централизованной системе водоотведения</v>
      </c>
      <c r="AK131" s="1323" t="str">
        <f>IF($K$131="нет","без дифференциации",IF($N$131=0,"",$N$131))</f>
        <v>без дифференциации</v>
      </c>
      <c r="AL131" s="1323" t="str">
        <f>IF($O$131="нет","без дифференциации",IF($R$131=0,"",$R$131))</f>
        <v>без дифференциации</v>
      </c>
      <c r="AM131" s="1323" t="str">
        <f>IF($S$131="нет","без дифференциации",IF($V$131=0,"",$V$131))</f>
        <v>без дифференциации</v>
      </c>
      <c r="AN131" s="1828">
        <f>$I$131</f>
        <v>1</v>
      </c>
      <c r="AO131" s="1323" t="str">
        <f>$I$131&amp;"."&amp;$M$131</f>
        <v>1.1</v>
      </c>
      <c r="AP131" s="1322" t="str">
        <f>$I$131&amp;"."&amp;$M$131&amp;"."&amp;$Q$131</f>
        <v>1.1.1</v>
      </c>
      <c r="AQ131" s="1322" t="str">
        <f>$I$131&amp;"."&amp;$M$131&amp;"."&amp;$Q$131&amp;"."&amp;$U$131</f>
        <v>1.1.1.1</v>
      </c>
      <c r="AR131" s="1523">
        <v>0</v>
      </c>
    </row>
    <row s="2973" customFormat="1" customHeight="1" ht="17.25">
      <c r="A132" s="377"/>
      <c r="C132" s="376"/>
      <c r="D132" s="2191"/>
      <c r="E132" s="2199"/>
      <c r="F132" s="2202"/>
      <c r="G132" s="3150"/>
      <c r="H132" s="3151"/>
      <c r="I132" s="3151"/>
      <c r="J132" s="3152"/>
      <c r="K132" s="3159"/>
      <c r="L132" s="3154"/>
      <c r="M132" s="3154"/>
      <c r="N132" s="3155" t="s">
        <v>28</v>
      </c>
      <c r="O132" s="3159"/>
      <c r="P132" s="3154"/>
      <c r="Q132" s="3154"/>
      <c r="R132" s="3156" t="s">
        <v>28</v>
      </c>
      <c r="S132" s="3157"/>
      <c r="T132" s="3160"/>
      <c r="U132" s="3161"/>
      <c r="V132" s="3161"/>
      <c r="W132" s="315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3162"/>
      <c r="H133" s="3163"/>
      <c r="I133" s="3163"/>
      <c r="J133" s="3164"/>
      <c r="K133" s="3159"/>
      <c r="L133" s="3163"/>
      <c r="M133" s="3163"/>
      <c r="N133" s="3156" t="s">
        <v>28</v>
      </c>
      <c r="O133" s="3165"/>
      <c r="P133" s="3166"/>
      <c r="Q133" s="3167"/>
      <c r="R133" s="3168" t="s">
        <v>278</v>
      </c>
      <c r="S133" s="3169"/>
      <c r="T133" s="3170"/>
      <c r="U133" s="3171"/>
      <c r="V133" s="3172"/>
      <c r="W133" s="3173"/>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3162"/>
      <c r="H134" s="3163"/>
      <c r="I134" s="3163"/>
      <c r="J134" s="3164"/>
      <c r="K134" s="3165"/>
      <c r="L134" s="3174"/>
      <c r="M134" s="3175"/>
      <c r="N134" s="3176" t="s">
        <v>279</v>
      </c>
      <c r="O134" s="3177"/>
      <c r="P134" s="3178"/>
      <c r="Q134" s="3179"/>
      <c r="R134" s="3180"/>
      <c r="S134" s="3181"/>
      <c r="T134" s="3182"/>
      <c r="U134" s="3183"/>
      <c r="V134" s="3184"/>
      <c r="W134" s="318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c r="A135" s="377"/>
      <c r="C135" s="376"/>
      <c r="D135" s="2192"/>
      <c r="E135" s="2200"/>
      <c r="F135" s="2203"/>
      <c r="G135" s="3162"/>
      <c r="H135" s="3186"/>
      <c r="I135" s="3187"/>
      <c r="J135" s="3188" t="s">
        <v>280</v>
      </c>
      <c r="K135" s="3189"/>
      <c r="L135" s="3190"/>
      <c r="M135" s="3191"/>
      <c r="N135" s="3192"/>
      <c r="O135" s="3193"/>
      <c r="P135" s="3194"/>
      <c r="Q135" s="3195"/>
      <c r="R135" s="3196"/>
      <c r="S135" s="3197"/>
      <c r="T135" s="3198"/>
      <c r="U135" s="3199"/>
      <c r="V135" s="3200"/>
      <c r="W135" s="3201"/>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3E353-BA47-F45A-F83B-ACA0BA97B00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ООО "ВОДОКАНАЛРЕМСТРОЙ"</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90</v>
      </c>
      <c r="G9" s="2231" t="s">
        <v>129</v>
      </c>
      <c r="H9" s="2250"/>
      <c r="I9" s="2251"/>
      <c r="J9" s="2157"/>
      <c r="K9" s="1615"/>
      <c r="L9" s="2183" t="s">
        <v>290</v>
      </c>
      <c r="M9" s="2157"/>
      <c r="N9" s="2248" t="s">
        <v>89</v>
      </c>
      <c r="O9" s="2249"/>
      <c r="P9" s="2183" t="s">
        <v>130</v>
      </c>
      <c r="Q9" s="1612"/>
      <c r="R9" s="2183" t="s">
        <v>290</v>
      </c>
      <c r="S9" s="2157"/>
      <c r="T9" s="2248" t="s">
        <v>89</v>
      </c>
      <c r="U9" s="2249"/>
      <c r="V9" s="2183" t="s">
        <v>130</v>
      </c>
      <c r="W9" s="1612"/>
      <c r="X9" s="2183" t="s">
        <v>290</v>
      </c>
      <c r="Y9" s="2157"/>
      <c r="Z9" s="2248" t="s">
        <v>89</v>
      </c>
      <c r="AA9" s="2249"/>
      <c r="AB9" s="2183" t="s">
        <v>291</v>
      </c>
      <c r="AC9" s="1612"/>
      <c r="AD9" s="2183" t="s">
        <v>290</v>
      </c>
      <c r="AE9" s="2157"/>
      <c r="AF9" s="2248" t="s">
        <v>89</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131</v>
      </c>
      <c r="BM10" s="349">
        <v>23</v>
      </c>
    </row>
    <row customHeight="1" ht="15">
      <c r="D11" s="2239" t="s">
        <v>110</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75977-F997-048B-0C82-B8327785596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301</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"ВОДОКАНАЛРЕМСТРОЙ"</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89</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306</v>
      </c>
      <c r="F11" s="1067" t="str">
        <f>IF(region_name="","",region_name)</f>
        <v>Сахалинская область</v>
      </c>
      <c r="G11" s="1068" t="s">
        <v>307</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308</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309</v>
      </c>
      <c r="E14" s="1066" t="s">
        <v>310</v>
      </c>
      <c r="F14" s="1067" t="str">
        <f>IF(inn="","",inn)</f>
        <v>6502005148</v>
      </c>
      <c r="G14" s="1068" t="s">
        <v>311</v>
      </c>
      <c r="H14" s="531"/>
      <c r="J14" s="511">
        <v>0</v>
      </c>
    </row>
    <row customHeight="1" ht="22.5" hidden="1">
      <c r="A15" s="513"/>
      <c r="B15" s="558"/>
      <c r="C15" s="513"/>
      <c r="D15" s="1065" t="s">
        <v>312</v>
      </c>
      <c r="E15" s="1066" t="s">
        <v>313</v>
      </c>
      <c r="F15" s="1067" t="str">
        <f>IF(kpp="","",kpp)</f>
        <v>650201001</v>
      </c>
      <c r="G15" s="1068" t="s">
        <v>314</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28</v>
      </c>
      <c r="G20" s="530"/>
      <c r="H20" s="531"/>
      <c r="I20" s="908"/>
      <c r="J20" s="511">
        <v>0</v>
      </c>
    </row>
    <row customHeight="1" ht="22.5" hidden="1">
      <c r="A21" s="2258"/>
      <c r="B21" s="558"/>
      <c r="C21" s="2269"/>
      <c r="D21" s="496" t="str">
        <f>D19&amp;".2"</f>
        <v>5.1.2</v>
      </c>
      <c r="E21" s="495" t="s">
        <v>319</v>
      </c>
      <c r="F21" s="1789" t="s">
        <v>28</v>
      </c>
      <c r="G21" s="500" t="s">
        <v>320</v>
      </c>
      <c r="H21" s="531"/>
      <c r="I21" s="908"/>
      <c r="J21" s="511">
        <v>0</v>
      </c>
    </row>
    <row customHeight="1" ht="22.5" hidden="1">
      <c r="A22" s="2258"/>
      <c r="B22" s="558"/>
      <c r="C22" s="2269"/>
      <c r="D22" s="496" t="str">
        <f>D19&amp;".3"</f>
        <v>5.1.3</v>
      </c>
      <c r="E22" s="495" t="s">
        <v>321</v>
      </c>
      <c r="F22" s="937" t="s">
        <v>28</v>
      </c>
      <c r="G22" s="530"/>
      <c r="H22" s="531"/>
      <c r="I22" s="908"/>
      <c r="J22" s="511">
        <v>0</v>
      </c>
    </row>
    <row customHeight="1" ht="22.5" hidden="1">
      <c r="A23" s="2258"/>
      <c r="B23" s="558"/>
      <c r="C23" s="2269"/>
      <c r="D23" s="496" t="str">
        <f>D19&amp;".4"</f>
        <v>5.1.4</v>
      </c>
      <c r="E23" s="495" t="s">
        <v>322</v>
      </c>
      <c r="F23" s="937" t="s">
        <v>28</v>
      </c>
      <c r="G23" s="500" t="s">
        <v>323</v>
      </c>
      <c r="H23" s="531"/>
      <c r="I23" s="908"/>
      <c r="J23" s="511">
        <v>0</v>
      </c>
    </row>
    <row customHeight="1" ht="22.5" hidden="1">
      <c r="A24" s="2034"/>
      <c r="B24" s="558"/>
      <c r="C24" s="548"/>
      <c r="D24" s="523"/>
      <c r="E24" s="1224" t="s">
        <v>324</v>
      </c>
      <c r="F24" s="524"/>
      <c r="G24" s="525"/>
      <c r="H24" s="531"/>
      <c r="I24" s="908"/>
      <c r="J24" s="511">
        <v>0</v>
      </c>
    </row>
    <row s="3281" customFormat="1" customHeight="1" ht="24.75" hidden="1">
      <c r="A25" s="513"/>
      <c r="B25" s="558"/>
      <c r="C25" s="558"/>
      <c r="D25" s="1062" t="s">
        <v>91</v>
      </c>
      <c r="E25" s="1064" t="s">
        <v>325</v>
      </c>
      <c r="F25" s="1069" t="s">
        <v>308</v>
      </c>
      <c r="G25" s="1064"/>
      <c r="J25" s="557">
        <v>0</v>
      </c>
    </row>
    <row s="3281" customFormat="1" customHeight="1" ht="11.25" hidden="1">
      <c r="A26" s="513"/>
      <c r="B26" s="558"/>
      <c r="C26" s="558"/>
      <c r="D26" s="1062" t="s">
        <v>326</v>
      </c>
      <c r="E26" s="1063" t="s">
        <v>327</v>
      </c>
      <c r="F26" s="1069" t="s">
        <v>308</v>
      </c>
      <c r="G26" s="1064"/>
      <c r="J26" s="557">
        <v>0</v>
      </c>
    </row>
    <row s="3281"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334</v>
      </c>
      <c r="E30" s="1063" t="s">
        <v>335</v>
      </c>
      <c r="F30" s="1071"/>
      <c r="G30" s="1064"/>
      <c r="J30" s="557">
        <v>0</v>
      </c>
    </row>
    <row s="3281" customFormat="1" customHeight="1" ht="11.25" hidden="1">
      <c r="A31" s="513"/>
      <c r="B31" s="558"/>
      <c r="C31" s="558"/>
      <c r="D31" s="1062" t="s">
        <v>336</v>
      </c>
      <c r="E31" s="1063" t="s">
        <v>337</v>
      </c>
      <c r="F31" s="1071"/>
      <c r="G31" s="1064"/>
      <c r="J31" s="557">
        <v>0</v>
      </c>
    </row>
    <row s="3281" customFormat="1" customHeight="1" ht="11.25" hidden="1">
      <c r="A32" s="513"/>
      <c r="B32" s="558"/>
      <c r="C32" s="558"/>
      <c r="D32" s="1062" t="s">
        <v>338</v>
      </c>
      <c r="E32" s="1063" t="s">
        <v>339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344</v>
      </c>
      <c r="H46" s="531"/>
      <c r="J46" s="511">
        <v>23</v>
      </c>
    </row>
    <row customHeight="1" ht="24">
      <c r="A47" s="2258"/>
      <c r="B47" s="558"/>
      <c r="C47" s="548"/>
      <c r="D47" s="496" t="str">
        <f>D45&amp;".2"</f>
        <v>11.2</v>
      </c>
      <c r="E47" s="498" t="s">
        <v>345</v>
      </c>
      <c r="F47" s="546"/>
      <c r="G47" s="493" t="s">
        <v>346</v>
      </c>
      <c r="H47" s="531"/>
      <c r="J47" s="511">
        <v>23</v>
      </c>
    </row>
    <row customHeight="1" ht="24">
      <c r="A48" s="2258"/>
      <c r="B48" s="558"/>
      <c r="C48" s="548"/>
      <c r="D48" s="496" t="str">
        <f>D45&amp;".3"</f>
        <v>11.3</v>
      </c>
      <c r="E48" s="498" t="s">
        <v>347</v>
      </c>
      <c r="F48" s="546"/>
      <c r="G48" s="493" t="s">
        <v>348</v>
      </c>
      <c r="H48" s="531"/>
      <c r="J48" s="511">
        <v>23</v>
      </c>
    </row>
    <row customHeight="1" ht="24">
      <c r="A49" s="2258"/>
      <c r="B49" s="558"/>
      <c r="C49" s="548"/>
      <c r="D49" s="496" t="str">
        <f>IF(TEMPLATE_SPHERE="TKO",D45&amp;".0",D45&amp;".4")</f>
        <v>11.4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12</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F5F47-1E4B-77C6-5049-B9C35CB7118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63"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"ВОДОКАНАЛРЕМСТРОЙ"</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1B85E-3884-1E92-7312-6F1633AA4E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110</v>
      </c>
      <c r="E2" s="2291"/>
      <c r="F2" s="1681"/>
      <c r="G2" s="1676" t="s">
        <v>110</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ООО "ВОДОКАНАЛРЕМСТРОЙ"</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89</v>
      </c>
      <c r="E11" s="2279" t="s">
        <v>106</v>
      </c>
      <c r="F11" s="2248" t="s">
        <v>89</v>
      </c>
      <c r="G11" s="2249"/>
      <c r="H11" s="2231" t="s">
        <v>387</v>
      </c>
      <c r="I11" s="2231" t="s">
        <v>388</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7083A-0881-E9CC-C0B8-1E14687A2AB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ООО "ВОДОКАНАЛРЕМСТРОЙ"</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89</v>
      </c>
      <c r="F8" s="879"/>
      <c r="G8" s="521" t="s">
        <v>87</v>
      </c>
      <c r="H8" s="521" t="s">
        <v>88</v>
      </c>
      <c r="I8" s="470" t="s">
        <v>86</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92A82-8EE2-F59B-D871-D9DB246F75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46003</v>
      </c>
      <c r="W30" s="2320"/>
      <c r="X30" s="2320"/>
      <c r="Y30" s="2320"/>
      <c r="Z30" s="2320"/>
      <c r="AA30" s="2320"/>
      <c r="AB30" s="2320"/>
      <c r="AC30" s="382"/>
      <c r="AD30" s="2320" t="str">
        <f>IF(TITLE_DATE_PR_CHANGE="",IF(TITLE_DATE_PR="","",TITLE_DATE_PR),TITLE_DATE_PR_CHANGE)</f>
        <v>46003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46003</v>
      </c>
      <c r="W34" s="2320"/>
      <c r="X34" s="2320"/>
      <c r="Y34" s="2320"/>
      <c r="Z34" s="2320"/>
      <c r="AA34" s="2320"/>
      <c r="AB34" s="2320"/>
      <c r="AC34" s="382"/>
      <c r="AD34" s="2320" t="str">
        <f>IF(TITLE_DATE_PR_CHANGE="",IF(TITLE_DATE_PR="","",TITLE_DATE_PR),TITLE_DATE_PR_CHANGE)</f>
        <v>46003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89</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136</v>
      </c>
      <c r="C41" s="1426" t="s">
        <v>137</v>
      </c>
      <c r="D41" s="1426" t="s">
        <v>138</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412</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1EC59-6CC5-CEEF-CD84-B3D1872D79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46003</v>
      </c>
      <c r="W30" s="2320"/>
      <c r="X30" s="2320"/>
      <c r="Y30" s="2320"/>
      <c r="Z30" s="2320"/>
      <c r="AA30" s="2320"/>
      <c r="AB30" s="2320"/>
      <c r="AC30" s="382"/>
      <c r="AD30" s="2320" t="str">
        <f>IF(TITLE_DATE_PR_CHANGE="",IF(TITLE_DATE_PR="","",TITLE_DATE_PR),TITLE_DATE_PR_CHANGE)</f>
        <v>46003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46003</v>
      </c>
      <c r="W34" s="2320"/>
      <c r="X34" s="2320"/>
      <c r="Y34" s="2320"/>
      <c r="Z34" s="2320"/>
      <c r="AA34" s="2320"/>
      <c r="AB34" s="2320"/>
      <c r="AC34" s="382"/>
      <c r="AD34" s="2320" t="str">
        <f>IF(TITLE_DATE_PR_CHANGE="",IF(TITLE_DATE_PR="","",TITLE_DATE_PR),TITLE_DATE_PR_CHANGE)</f>
        <v>46003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89</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136</v>
      </c>
      <c r="C41" s="1426" t="s">
        <v>137</v>
      </c>
      <c r="D41" s="1426" t="s">
        <v>138</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412</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98CAD-30A7-08C4-8A27-F10EE12CED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1691"/>
      <c r="AD29" s="2307" t="str">
        <f>IF(TITLE_NAME_OR_PR_CHANGE="",IF(TITLE_NAME_OR_PR="","",TITLE_NAME_OR_PR),TITLE_NAME_OR_PR_CHANGE)</f>
        <v>РЭК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46003</v>
      </c>
      <c r="W30" s="2320"/>
      <c r="X30" s="2320"/>
      <c r="Y30" s="2320"/>
      <c r="Z30" s="2320"/>
      <c r="AA30" s="2320"/>
      <c r="AB30" s="2320"/>
      <c r="AC30" s="1691"/>
      <c r="AD30" s="2320" t="str">
        <f>IF(TITLE_DATE_PR_CHANGE="",IF(TITLE_DATE_PR="","",TITLE_DATE_PR),TITLE_DATE_PR_CHANGE)</f>
        <v>46003</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1-3.25-1020/24</v>
      </c>
      <c r="W31" s="2307"/>
      <c r="X31" s="2307"/>
      <c r="Y31" s="2307"/>
      <c r="Z31" s="2307"/>
      <c r="AA31" s="2307"/>
      <c r="AB31" s="2307"/>
      <c r="AC31" s="1691"/>
      <c r="AD31" s="2307" t="str">
        <f>IF(TITLE_NUMBER_PR_CHANGE="",IF(TITLE_NUMBER_PR="","",TITLE_NUMBER_PR),TITLE_NUMBER_PR_CHANGE)</f>
        <v>1-3.25-1020/24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46003</v>
      </c>
      <c r="W34" s="2320"/>
      <c r="X34" s="2320"/>
      <c r="Y34" s="2320"/>
      <c r="Z34" s="2320"/>
      <c r="AA34" s="2320"/>
      <c r="AB34" s="2320"/>
      <c r="AC34" s="1691"/>
      <c r="AD34" s="2320" t="str">
        <f>IF(TITLE_DATE_PR_CHANGE="",IF(TITLE_DATE_PR="","",TITLE_DATE_PR),TITLE_DATE_PR_CHANGE)</f>
        <v>46003</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1-3.25-1020/24</v>
      </c>
      <c r="W35" s="2307"/>
      <c r="X35" s="2307"/>
      <c r="Y35" s="2307"/>
      <c r="Z35" s="2307"/>
      <c r="AA35" s="2307"/>
      <c r="AB35" s="2307"/>
      <c r="AC35" s="1691"/>
      <c r="AD35" s="2307" t="str">
        <f>IF(TITLE_NUMBER_PR_CHANGE="",IF(TITLE_NUMBER_PR="","",TITLE_NUMBER_PR),TITLE_NUMBER_PR_CHANGE)</f>
        <v>1-3.25-1020/24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89</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136</v>
      </c>
      <c r="C41" s="1322" t="s">
        <v>137</v>
      </c>
      <c r="D41" s="1322" t="s">
        <v>138</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412</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65702-5EB2-9317-20E9-7A756F8AA1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1691"/>
      <c r="AD29" s="2307" t="str">
        <f>IF(TITLE_NAME_OR_PR_CHANGE="",IF(TITLE_NAME_OR_PR="","",TITLE_NAME_OR_PR),TITLE_NAME_OR_PR_CHANGE)</f>
        <v>РЭК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46003</v>
      </c>
      <c r="W30" s="2320"/>
      <c r="X30" s="2320"/>
      <c r="Y30" s="2320"/>
      <c r="Z30" s="2320"/>
      <c r="AA30" s="2320"/>
      <c r="AB30" s="2320"/>
      <c r="AC30" s="1691"/>
      <c r="AD30" s="2320" t="str">
        <f>IF(TITLE_DATE_PR_CHANGE="",IF(TITLE_DATE_PR="","",TITLE_DATE_PR),TITLE_DATE_PR_CHANGE)</f>
        <v>46003</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1-3.25-1020/24</v>
      </c>
      <c r="W31" s="2307"/>
      <c r="X31" s="2307"/>
      <c r="Y31" s="2307"/>
      <c r="Z31" s="2307"/>
      <c r="AA31" s="2307"/>
      <c r="AB31" s="2307"/>
      <c r="AC31" s="1691"/>
      <c r="AD31" s="2307" t="str">
        <f>IF(TITLE_NUMBER_PR_CHANGE="",IF(TITLE_NUMBER_PR="","",TITLE_NUMBER_PR),TITLE_NUMBER_PR_CHANGE)</f>
        <v>1-3.25-1020/24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46003</v>
      </c>
      <c r="W34" s="2320"/>
      <c r="X34" s="2320"/>
      <c r="Y34" s="2320"/>
      <c r="Z34" s="2320"/>
      <c r="AA34" s="2320"/>
      <c r="AB34" s="2320"/>
      <c r="AC34" s="1691"/>
      <c r="AD34" s="2320" t="str">
        <f>IF(TITLE_DATE_PR_CHANGE="",IF(TITLE_DATE_PR="","",TITLE_DATE_PR),TITLE_DATE_PR_CHANGE)</f>
        <v>46003</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1-3.25-1020/24</v>
      </c>
      <c r="W35" s="2307"/>
      <c r="X35" s="2307"/>
      <c r="Y35" s="2307"/>
      <c r="Z35" s="2307"/>
      <c r="AA35" s="2307"/>
      <c r="AB35" s="2307"/>
      <c r="AC35" s="1691"/>
      <c r="AD35" s="2307" t="str">
        <f>IF(TITLE_NUMBER_PR_CHANGE="",IF(TITLE_NUMBER_PR="","",TITLE_NUMBER_PR),TITLE_NUMBER_PR_CHANGE)</f>
        <v>1-3.25-1020/24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89</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136</v>
      </c>
      <c r="C41" s="1322" t="s">
        <v>137</v>
      </c>
      <c r="D41" s="1322" t="s">
        <v>138</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412</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0C00E-EEFF-ACF5-7389-9FDED56D77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46003</v>
      </c>
      <c r="W30" s="2320"/>
      <c r="X30" s="2320"/>
      <c r="Y30" s="2320"/>
      <c r="Z30" s="2320"/>
      <c r="AA30" s="2320"/>
      <c r="AB30" s="2320"/>
      <c r="AC30" s="382"/>
      <c r="AD30" s="2320" t="str">
        <f>IF(TITLE_DATE_PR_CHANGE="",IF(TITLE_DATE_PR="","",TITLE_DATE_PR),TITLE_DATE_PR_CHANGE)</f>
        <v>46003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46003</v>
      </c>
      <c r="W34" s="2320"/>
      <c r="X34" s="2320"/>
      <c r="Y34" s="2320"/>
      <c r="Z34" s="2320"/>
      <c r="AA34" s="2320"/>
      <c r="AB34" s="2320"/>
      <c r="AC34" s="382"/>
      <c r="AD34" s="2320" t="str">
        <f>IF(TITLE_DATE_PR_CHANGE="",IF(TITLE_DATE_PR="","",TITLE_DATE_PR),TITLE_DATE_PR_CHANGE)</f>
        <v>46003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89</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8" customFormat="1" customHeight="1" ht="24">
      <c r="A41" s="1426"/>
      <c r="B41" s="1426" t="s">
        <v>136</v>
      </c>
      <c r="C41" s="1426" t="s">
        <v>137</v>
      </c>
      <c r="D41" s="1426" t="s">
        <v>138</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412</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4639B-C0EC-4805-5E97-8106C08D9C9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46003</v>
      </c>
      <c r="W30" s="2320"/>
      <c r="X30" s="2320"/>
      <c r="Y30" s="2320"/>
      <c r="Z30" s="2320"/>
      <c r="AA30" s="2320"/>
      <c r="AB30" s="2320"/>
      <c r="AC30" s="382"/>
      <c r="AD30" s="2320" t="str">
        <f>IF(TITLE_DATE_PR_CHANGE="",IF(TITLE_DATE_PR="","",TITLE_DATE_PR),TITLE_DATE_PR_CHANGE)</f>
        <v>46003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46003</v>
      </c>
      <c r="W34" s="2320"/>
      <c r="X34" s="2320"/>
      <c r="Y34" s="2320"/>
      <c r="Z34" s="2320"/>
      <c r="AA34" s="2320"/>
      <c r="AB34" s="2320"/>
      <c r="AC34" s="382"/>
      <c r="AD34" s="2320" t="str">
        <f>IF(TITLE_DATE_PR_CHANGE="",IF(TITLE_DATE_PR="","",TITLE_DATE_PR),TITLE_DATE_PR_CHANGE)</f>
        <v>46003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89</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136</v>
      </c>
      <c r="C41" s="1426" t="s">
        <v>137</v>
      </c>
      <c r="D41" s="1426" t="s">
        <v>138</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450</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C29EF-5B69-C06C-D887-7445958C8C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46003</v>
      </c>
      <c r="W30" s="2320"/>
      <c r="X30" s="2320"/>
      <c r="Y30" s="2320"/>
      <c r="Z30" s="2320"/>
      <c r="AA30" s="2320"/>
      <c r="AB30" s="2320"/>
      <c r="AC30" s="382"/>
      <c r="AD30" s="2320" t="str">
        <f>IF(TITLE_DATE_PR_CHANGE="",IF(TITLE_DATE_PR="","",TITLE_DATE_PR),TITLE_DATE_PR_CHANGE)</f>
        <v>46003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46003</v>
      </c>
      <c r="W34" s="2320"/>
      <c r="X34" s="2320"/>
      <c r="Y34" s="2320"/>
      <c r="Z34" s="2320"/>
      <c r="AA34" s="2320"/>
      <c r="AB34" s="2320"/>
      <c r="AC34" s="382"/>
      <c r="AD34" s="2320" t="str">
        <f>IF(TITLE_DATE_PR_CHANGE="",IF(TITLE_DATE_PR="","",TITLE_DATE_PR),TITLE_DATE_PR_CHANGE)</f>
        <v>46003</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89</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136</v>
      </c>
      <c r="C41" s="1426" t="s">
        <v>137</v>
      </c>
      <c r="D41" s="1426" t="s">
        <v>138</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450</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6266-2A87-D2FD-7157-911BC308FD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46003</v>
      </c>
      <c r="W30" s="2320"/>
      <c r="X30" s="2320"/>
      <c r="Y30" s="2320"/>
      <c r="Z30" s="2320"/>
      <c r="AA30" s="2320"/>
      <c r="AB30" s="2320"/>
      <c r="AC30" s="382"/>
      <c r="AD30" s="2320" t="str">
        <f>IF(TITLE_DATE_PR_CHANGE="",IF(TITLE_DATE_PR="","",TITLE_DATE_PR),TITLE_DATE_PR_CHANGE)</f>
        <v>46003</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РЭК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РЭК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46003</v>
      </c>
      <c r="W34" s="2320"/>
      <c r="X34" s="2320"/>
      <c r="Y34" s="2320"/>
      <c r="Z34" s="2320"/>
      <c r="AA34" s="2320"/>
      <c r="AB34" s="2320"/>
      <c r="AC34" s="382"/>
      <c r="AD34" s="2320" t="str">
        <f>IF(TITLE_DATE_PR_CHANGE="",IF(TITLE_DATE_PR="","",TITLE_DATE_PR),TITLE_DATE_PR_CHANGE)</f>
        <v>46003</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89</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136</v>
      </c>
      <c r="C41" s="1426" t="s">
        <v>137</v>
      </c>
      <c r="D41" s="1426" t="s">
        <v>138</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450</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0B3FD-FE6D-4E69-93F9-5302018A51E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278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"ВОДОКАНАЛРЕМСТРОЙ"</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РЭК Сахалинской области</v>
      </c>
      <c r="Y33" s="2307"/>
      <c r="Z33" s="2307"/>
      <c r="AA33" s="2307"/>
      <c r="AB33" s="2307"/>
      <c r="AC33" s="2307"/>
      <c r="AD33" s="2307"/>
      <c r="AE33" s="2307"/>
      <c r="AF33" s="382"/>
      <c r="AG33" s="2307" t="str">
        <f>IF(TITLE_NAME_OR_PR_CHANGE="",IF(TITLE_NAME_OR_PR="","",TITLE_NAME_OR_PR),TITLE_NAME_OR_PR_CHANGE)</f>
        <v>РЭК Сахалинской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46003</v>
      </c>
      <c r="Y34" s="2320"/>
      <c r="Z34" s="2320"/>
      <c r="AA34" s="2320"/>
      <c r="AB34" s="2320"/>
      <c r="AC34" s="2320"/>
      <c r="AD34" s="2320"/>
      <c r="AE34" s="2320"/>
      <c r="AF34" s="382"/>
      <c r="AG34" s="2320" t="str">
        <f>IF(TITLE_DATE_PR_CHANGE="",IF(TITLE_DATE_PR="","",TITLE_DATE_PR),TITLE_DATE_PR_CHANGE)</f>
        <v>46003</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1-3.25-1020/24</v>
      </c>
      <c r="Y35" s="2307"/>
      <c r="Z35" s="2307"/>
      <c r="AA35" s="2307"/>
      <c r="AB35" s="2307"/>
      <c r="AC35" s="2307"/>
      <c r="AD35" s="2307"/>
      <c r="AE35" s="2307"/>
      <c r="AF35" s="382"/>
      <c r="AG35" s="2307" t="str">
        <f>IF(TITLE_NUMBER_PR_CHANGE="",IF(TITLE_NUMBER_PR="","",TITLE_NUMBER_PR),TITLE_NUMBER_PR_CHANGE)</f>
        <v>1-3.25-1020/24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 официальный сайт РЭК Сахалинской области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 официальный сайт РЭК Сахалинской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46003</v>
      </c>
      <c r="Y38" s="2320"/>
      <c r="Z38" s="2320"/>
      <c r="AA38" s="2320"/>
      <c r="AB38" s="2320"/>
      <c r="AC38" s="2320"/>
      <c r="AD38" s="2320"/>
      <c r="AE38" s="2320"/>
      <c r="AF38" s="382"/>
      <c r="AG38" s="2320" t="str">
        <f>IF(TITLE_DATE_PR_CHANGE="",IF(TITLE_DATE_PR="","",TITLE_DATE_PR),TITLE_DATE_PR_CHANGE)</f>
        <v>46003</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1-3.25-1020/24</v>
      </c>
      <c r="Y39" s="2307"/>
      <c r="Z39" s="2307"/>
      <c r="AA39" s="2307"/>
      <c r="AB39" s="2307"/>
      <c r="AC39" s="2307"/>
      <c r="AD39" s="2307"/>
      <c r="AE39" s="2307"/>
      <c r="AF39" s="382"/>
      <c r="AG39" s="2307" t="str">
        <f>IF(TITLE_NUMBER_PR_CHANGE="",IF(TITLE_NUMBER_PR="","",TITLE_NUMBER_PR),TITLE_NUMBER_PR_CHANGE)</f>
        <v>1-3.25-1020/24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89</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454</v>
      </c>
      <c r="Y44" s="2368" t="s">
        <v>455</v>
      </c>
      <c r="Z44" s="2368"/>
      <c r="AA44" s="2368"/>
      <c r="AB44" s="2368"/>
      <c r="AC44" s="2350" t="s">
        <v>436</v>
      </c>
      <c r="AD44" s="2667"/>
      <c r="AE44" s="2370"/>
      <c r="AF44" s="2334"/>
      <c r="AG44" s="2350" t="s">
        <v>454</v>
      </c>
      <c r="AH44" s="2368" t="s">
        <v>455</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446</v>
      </c>
      <c r="AD46" s="2377" t="s">
        <v>447</v>
      </c>
      <c r="AE46" s="2378"/>
      <c r="AF46" s="2334"/>
      <c r="AG46" s="2381"/>
      <c r="AH46" s="2374"/>
      <c r="AI46" s="2373" t="s">
        <v>458</v>
      </c>
      <c r="AJ46" s="2326" t="s">
        <v>459</v>
      </c>
      <c r="AK46" s="2327"/>
      <c r="AL46" s="2373" t="s">
        <v>446</v>
      </c>
      <c r="AM46" s="2377" t="s">
        <v>447</v>
      </c>
      <c r="AN46" s="2378"/>
      <c r="AO46" s="2334"/>
      <c r="AP46" s="2337"/>
      <c r="AQ46" s="2183"/>
      <c r="AW46" s="1211">
        <v>26</v>
      </c>
    </row>
    <row customHeight="1" ht="65.25">
      <c r="A47" s="1315"/>
      <c r="B47" s="1315" t="s">
        <v>136</v>
      </c>
      <c r="C47" s="1315" t="s">
        <v>137</v>
      </c>
      <c r="D47" s="1315" t="s">
        <v>138</v>
      </c>
      <c r="E47" s="1366" t="s">
        <v>437</v>
      </c>
      <c r="F47" s="1366" t="s">
        <v>438</v>
      </c>
      <c r="G47" s="1366" t="s">
        <v>439</v>
      </c>
      <c r="H47" s="1366" t="s">
        <v>440</v>
      </c>
      <c r="I47" s="1366" t="s">
        <v>441</v>
      </c>
      <c r="J47" s="1366" t="s">
        <v>442</v>
      </c>
      <c r="K47" s="1366" t="s">
        <v>443</v>
      </c>
      <c r="L47" s="1366" t="s">
        <v>460</v>
      </c>
      <c r="M47" s="1366" t="s">
        <v>418</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451</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278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279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280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4CCB-DABB-7C34-9291-46C685DD711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278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418</v>
      </c>
      <c r="P23" s="1564"/>
      <c r="Q23" s="1566"/>
      <c r="R23" s="1566"/>
      <c r="Y23" s="1563" t="s">
        <v>420</v>
      </c>
      <c r="AA23" s="1563" t="s">
        <v>421</v>
      </c>
      <c r="AB23" s="1563" t="s">
        <v>468</v>
      </c>
      <c r="AE23" s="1563" t="s">
        <v>469</v>
      </c>
      <c r="AF23" s="1563" t="s">
        <v>468</v>
      </c>
      <c r="AI23" s="1563" t="s">
        <v>470</v>
      </c>
      <c r="AJ23" s="1563" t="s">
        <v>468</v>
      </c>
      <c r="AM23" s="1563" t="s">
        <v>471</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"ВОДОКАНАЛРЕМСТРОЙ"</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РЭК Сахалинской области</v>
      </c>
      <c r="W30" s="2307"/>
      <c r="X30" s="2307"/>
      <c r="Y30" s="2307"/>
      <c r="Z30" s="2307"/>
      <c r="AA30" s="382"/>
      <c r="AB30" s="2307" t="str">
        <f>IF(TITLE_NAME_OR_PR_CHANGE="",IF(TITLE_NAME_OR_PR="","",TITLE_NAME_OR_PR),TITLE_NAME_OR_PR_CHANGE)</f>
        <v>РЭК Сахалинской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46003</v>
      </c>
      <c r="W31" s="2320"/>
      <c r="X31" s="2320"/>
      <c r="Y31" s="2320"/>
      <c r="Z31" s="2320"/>
      <c r="AA31" s="382"/>
      <c r="AB31" s="2320" t="str">
        <f>IF(TITLE_DATE_PR_CHANGE="",IF(TITLE_DATE_PR="","",TITLE_DATE_PR),TITLE_DATE_PR_CHANGE)</f>
        <v>46003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1-3.25-1020/24</v>
      </c>
      <c r="W32" s="2307"/>
      <c r="X32" s="2307"/>
      <c r="Y32" s="2307"/>
      <c r="Z32" s="2307"/>
      <c r="AA32" s="382"/>
      <c r="AB32" s="2307" t="str">
        <f>IF(TITLE_NUMBER_PR_CHANGE="",IF(TITLE_NUMBER_PR="","",TITLE_NUMBER_PR),TITLE_NUMBER_PR_CHANGE)</f>
        <v>1-3.25-1020/24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 официальный сайт РЭК Сахалинской области</v>
      </c>
      <c r="W33" s="2307"/>
      <c r="X33" s="2307"/>
      <c r="Y33" s="2307"/>
      <c r="Z33" s="2307"/>
      <c r="AA33" s="382"/>
      <c r="AB33" s="2307" t="str">
        <f>IF(TITLE_IST_PUB_CHANGE="",IF(TITLE_IST_PUB="","",TITLE_IST_PUB),TITLE_IST_PUB_CHANGE)</f>
        <v>"Официальный интернет-портал правовой информации" официальный сайт РЭК Сахалинской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46003</v>
      </c>
      <c r="W35" s="2320"/>
      <c r="X35" s="2320"/>
      <c r="Y35" s="2320"/>
      <c r="Z35" s="2320"/>
      <c r="AA35" s="382"/>
      <c r="AB35" s="2320" t="str">
        <f>IF(TITLE_DATE_PR_CHANGE="",IF(TITLE_DATE_PR="","",TITLE_DATE_PR),TITLE_DATE_PR_CHANGE)</f>
        <v>46003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1-3.25-1020/24</v>
      </c>
      <c r="W36" s="2307"/>
      <c r="X36" s="2307"/>
      <c r="Y36" s="2307"/>
      <c r="Z36" s="2307"/>
      <c r="AA36" s="382"/>
      <c r="AB36" s="2307" t="str">
        <f>IF(TITLE_NUMBER_PR_CHANGE="",IF(TITLE_NUMBER_PR="","",TITLE_NUMBER_PR),TITLE_NUMBER_PR_CHANGE)</f>
        <v>1-3.25-1020/24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89</v>
      </c>
      <c r="T40" s="2265" t="s">
        <v>472</v>
      </c>
      <c r="U40" s="357"/>
      <c r="V40" s="2331"/>
      <c r="W40" s="2331"/>
      <c r="X40" s="2331"/>
      <c r="Y40" s="2331"/>
      <c r="Z40" s="2332"/>
      <c r="AA40" s="2392" t="s">
        <v>430</v>
      </c>
      <c r="AB40" s="2384" t="s">
        <v>473</v>
      </c>
      <c r="AC40" s="2347"/>
      <c r="AD40" s="2347"/>
      <c r="AE40" s="2385"/>
      <c r="AF40" s="2347" t="s">
        <v>474</v>
      </c>
      <c r="AG40" s="2347"/>
      <c r="AH40" s="2347"/>
      <c r="AI40" s="2385"/>
      <c r="AJ40" s="2384" t="s">
        <v>475</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476</v>
      </c>
      <c r="W41" s="2183"/>
      <c r="X41" s="2350" t="s">
        <v>436</v>
      </c>
      <c r="Y41" s="2369"/>
      <c r="Z41" s="2370"/>
      <c r="AA41" s="2393"/>
      <c r="AB41" s="2386"/>
      <c r="AC41" s="2387"/>
      <c r="AD41" s="2387"/>
      <c r="AE41" s="2388"/>
      <c r="AF41" s="2387"/>
      <c r="AG41" s="2387"/>
      <c r="AH41" s="2387"/>
      <c r="AI41" s="2388"/>
      <c r="AJ41" s="2386"/>
      <c r="AK41" s="2387"/>
      <c r="AL41" s="2387"/>
      <c r="AM41" s="2387"/>
      <c r="AN41" s="2183" t="s">
        <v>476</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437</v>
      </c>
      <c r="F43" s="1420" t="s">
        <v>438</v>
      </c>
      <c r="G43" s="1420" t="s">
        <v>439</v>
      </c>
      <c r="H43" s="1420" t="s">
        <v>440</v>
      </c>
      <c r="I43" s="1420" t="s">
        <v>441</v>
      </c>
      <c r="J43" s="1420" t="s">
        <v>442</v>
      </c>
      <c r="K43" s="1420" t="s">
        <v>443</v>
      </c>
      <c r="L43" s="1420" t="s">
        <v>418</v>
      </c>
      <c r="Q43" s="347"/>
      <c r="R43" s="432"/>
      <c r="S43" s="2329"/>
      <c r="T43" s="2265"/>
      <c r="U43" s="358"/>
      <c r="V43" s="1386" t="s">
        <v>477</v>
      </c>
      <c r="W43" s="1386" t="s">
        <v>478</v>
      </c>
      <c r="X43" s="1394" t="s">
        <v>446</v>
      </c>
      <c r="Y43" s="2326" t="s">
        <v>447</v>
      </c>
      <c r="Z43" s="2327"/>
      <c r="AA43" s="2394"/>
      <c r="AB43" s="2389"/>
      <c r="AC43" s="2390"/>
      <c r="AD43" s="2390"/>
      <c r="AE43" s="2391"/>
      <c r="AF43" s="2390"/>
      <c r="AG43" s="2390"/>
      <c r="AH43" s="2390"/>
      <c r="AI43" s="2391"/>
      <c r="AJ43" s="2389"/>
      <c r="AK43" s="2390"/>
      <c r="AL43" s="2390"/>
      <c r="AM43" s="2391"/>
      <c r="AN43" s="1916" t="s">
        <v>477</v>
      </c>
      <c r="AO43" s="1916" t="s">
        <v>478</v>
      </c>
      <c r="AP43" s="1394" t="s">
        <v>446</v>
      </c>
      <c r="AQ43" s="2326" t="s">
        <v>447</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479</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278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279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3A608-21C6-2D69-5ED9-96FAC39573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382"/>
      <c r="AC28" s="2320" t="str">
        <f>IF(TITLE_DATE_PR_CHANGE="",IF(TITLE_DATE_PR="","",TITLE_DATE_PR),TITLE_DATE_PR_CHANGE)</f>
        <v>46003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РЭК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382"/>
      <c r="AC32" s="2320" t="str">
        <f>IF(TITLE_DATE_PR_CHANGE="",IF(TITLE_DATE_PR="","",TITLE_DATE_PR),TITLE_DATE_PR_CHANGE)</f>
        <v>46003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89</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488</v>
      </c>
      <c r="W38" s="2318" t="s">
        <v>435</v>
      </c>
      <c r="X38" s="2319"/>
      <c r="Y38" s="2318" t="s">
        <v>436</v>
      </c>
      <c r="Z38" s="2325"/>
      <c r="AA38" s="2319"/>
      <c r="AB38" s="2334"/>
      <c r="AC38" s="1408" t="s">
        <v>488</v>
      </c>
      <c r="AD38" s="2318" t="s">
        <v>435</v>
      </c>
      <c r="AE38" s="2319"/>
      <c r="AF38" s="2318" t="s">
        <v>436</v>
      </c>
      <c r="AG38" s="2325"/>
      <c r="AH38" s="2319"/>
      <c r="AI38" s="2334"/>
      <c r="AJ38" s="2337"/>
      <c r="AK38" s="2183"/>
      <c r="AQ38" s="1211">
        <v>34</v>
      </c>
    </row>
    <row customHeight="1" ht="35.699999999999996">
      <c r="A39" s="1426"/>
      <c r="B39" s="1426" t="s">
        <v>136</v>
      </c>
      <c r="C39" s="1426" t="s">
        <v>137</v>
      </c>
      <c r="D39" s="1426" t="s">
        <v>138</v>
      </c>
      <c r="E39" s="1420" t="s">
        <v>437</v>
      </c>
      <c r="F39" s="1420" t="s">
        <v>438</v>
      </c>
      <c r="G39" s="1420" t="s">
        <v>439</v>
      </c>
      <c r="H39" s="1420"/>
      <c r="I39" s="1420" t="s">
        <v>489</v>
      </c>
      <c r="J39" s="1420" t="s">
        <v>442</v>
      </c>
      <c r="K39" s="1420" t="s">
        <v>490</v>
      </c>
      <c r="L39" s="1420" t="s">
        <v>418</v>
      </c>
      <c r="Q39" s="432"/>
      <c r="R39" s="432"/>
      <c r="S39" s="2329"/>
      <c r="T39" s="2265"/>
      <c r="U39" s="358"/>
      <c r="V39" s="1408" t="s">
        <v>491</v>
      </c>
      <c r="W39" s="1278" t="s">
        <v>492</v>
      </c>
      <c r="X39" s="1278" t="s">
        <v>493</v>
      </c>
      <c r="Y39" s="1413" t="s">
        <v>446</v>
      </c>
      <c r="Z39" s="2326" t="s">
        <v>447</v>
      </c>
      <c r="AA39" s="2327"/>
      <c r="AB39" s="2335"/>
      <c r="AC39" s="1408" t="s">
        <v>491</v>
      </c>
      <c r="AD39" s="1278" t="s">
        <v>492</v>
      </c>
      <c r="AE39" s="1278" t="s">
        <v>493</v>
      </c>
      <c r="AF39" s="1413" t="s">
        <v>446</v>
      </c>
      <c r="AG39" s="2326" t="s">
        <v>447</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494</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224</v>
      </c>
      <c r="B46" s="1419" t="s">
        <v>225</v>
      </c>
      <c r="C46" s="1419" t="s">
        <v>226</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494</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4CE7C-DAB7-932C-0324-931F2FFE2D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382"/>
      <c r="AC28" s="2320" t="str">
        <f>IF(TITLE_DATE_PR_CHANGE="",IF(TITLE_DATE_PR="","",TITLE_DATE_PR),TITLE_DATE_PR_CHANGE)</f>
        <v>46003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РЭК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382"/>
      <c r="AC32" s="2320" t="str">
        <f>IF(TITLE_DATE_PR_CHANGE="",IF(TITLE_DATE_PR="","",TITLE_DATE_PR),TITLE_DATE_PR_CHANGE)</f>
        <v>46003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89</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136</v>
      </c>
      <c r="C39" s="1426" t="s">
        <v>137</v>
      </c>
      <c r="D39" s="1426" t="s">
        <v>138</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495</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229</v>
      </c>
      <c r="B46" s="1419" t="s">
        <v>230</v>
      </c>
      <c r="C46" s="1419" t="s">
        <v>231</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495</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34F94-03E6-5D09-6979-F630F484E7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382"/>
      <c r="AC28" s="2320" t="str">
        <f>IF(TITLE_DATE_PR_CHANGE="",IF(TITLE_DATE_PR="","",TITLE_DATE_PR),TITLE_DATE_PR_CHANGE)</f>
        <v>46003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РЭК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382"/>
      <c r="AC32" s="2320" t="str">
        <f>IF(TITLE_DATE_PR_CHANGE="",IF(TITLE_DATE_PR="","",TITLE_DATE_PR),TITLE_DATE_PR_CHANGE)</f>
        <v>46003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89</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136</v>
      </c>
      <c r="C39" s="1426" t="s">
        <v>137</v>
      </c>
      <c r="D39" s="1426" t="s">
        <v>138</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496</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234</v>
      </c>
      <c r="B46" s="1419" t="s">
        <v>235</v>
      </c>
      <c r="C46" s="1419" t="s">
        <v>236</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496</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B8493-7925-6683-D48C-D7C1CAB348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382"/>
      <c r="AC28" s="2320" t="str">
        <f>IF(TITLE_DATE_PR_CHANGE="",IF(TITLE_DATE_PR="","",TITLE_DATE_PR),TITLE_DATE_PR_CHANGE)</f>
        <v>46003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РЭК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382"/>
      <c r="AC32" s="2320" t="str">
        <f>IF(TITLE_DATE_PR_CHANGE="",IF(TITLE_DATE_PR="","",TITLE_DATE_PR),TITLE_DATE_PR_CHANGE)</f>
        <v>46003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89</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136</v>
      </c>
      <c r="C39" s="1426" t="s">
        <v>137</v>
      </c>
      <c r="D39" s="1426" t="s">
        <v>138</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497</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239</v>
      </c>
      <c r="B46" s="1419" t="s">
        <v>240</v>
      </c>
      <c r="C46" s="1419" t="s">
        <v>241</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497</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F8E8-A82A-EAC9-6D1B-3CC192965BD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278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469</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РЭК Сахалинской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46003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1-3.25-1020/24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46003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1-3.25-1020/24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89</v>
      </c>
      <c r="T37" s="2265" t="s">
        <v>498</v>
      </c>
      <c r="U37" s="393"/>
      <c r="V37" s="2331"/>
      <c r="W37" s="2331"/>
      <c r="X37" s="2331"/>
      <c r="Y37" s="2331"/>
      <c r="Z37" s="2331"/>
      <c r="AA37" s="2265" t="s">
        <v>430</v>
      </c>
      <c r="AB37" s="2264" t="s">
        <v>499</v>
      </c>
      <c r="AC37" s="2264" t="s">
        <v>473</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476</v>
      </c>
      <c r="W38" s="2183"/>
      <c r="X38" s="2350" t="s">
        <v>436</v>
      </c>
      <c r="Y38" s="2369"/>
      <c r="Z38" s="2369"/>
      <c r="AA38" s="2265"/>
      <c r="AB38" s="2264"/>
      <c r="AC38" s="2264"/>
      <c r="AD38" s="2159" t="s">
        <v>476</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437</v>
      </c>
      <c r="F40" s="1366" t="s">
        <v>438</v>
      </c>
      <c r="G40" s="1366" t="s">
        <v>439</v>
      </c>
      <c r="H40" s="1366" t="s">
        <v>440</v>
      </c>
      <c r="I40" s="1366" t="s">
        <v>441</v>
      </c>
      <c r="J40" s="1366" t="s">
        <v>442</v>
      </c>
      <c r="K40" s="1366" t="s">
        <v>443</v>
      </c>
      <c r="L40" s="1366" t="s">
        <v>418</v>
      </c>
      <c r="Q40" s="347"/>
      <c r="R40" s="432"/>
      <c r="S40" s="2329"/>
      <c r="T40" s="2265"/>
      <c r="U40" s="358"/>
      <c r="V40" s="2006" t="s">
        <v>477</v>
      </c>
      <c r="W40" s="2006" t="s">
        <v>478</v>
      </c>
      <c r="X40" s="1994" t="s">
        <v>446</v>
      </c>
      <c r="Y40" s="2326" t="s">
        <v>447</v>
      </c>
      <c r="Z40" s="2376"/>
      <c r="AA40" s="2265"/>
      <c r="AB40" s="2264"/>
      <c r="AC40" s="2264"/>
      <c r="AD40" s="2024" t="s">
        <v>477</v>
      </c>
      <c r="AE40" s="2015" t="s">
        <v>478</v>
      </c>
      <c r="AF40" s="1994" t="s">
        <v>446</v>
      </c>
      <c r="AG40" s="2326" t="s">
        <v>447</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479</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278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279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279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280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52DAE-8F12-E0D4-9105-E53FD71648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278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46003</v>
      </c>
      <c r="W32" s="2320"/>
      <c r="X32" s="2320"/>
      <c r="Y32" s="2320"/>
      <c r="Z32" s="2320"/>
      <c r="AA32" s="2320"/>
      <c r="AB32" s="2320"/>
      <c r="AC32" s="382"/>
      <c r="AD32" s="2320" t="str">
        <f>IF(TITLE_DATE_PR_CHANGE="",IF(TITLE_DATE_PR="","",TITLE_DATE_PR),TITLE_DATE_PR_CHANGE)</f>
        <v>46003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РЭК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РЭК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46003</v>
      </c>
      <c r="W36" s="2320"/>
      <c r="X36" s="2320"/>
      <c r="Y36" s="2320"/>
      <c r="Z36" s="2320"/>
      <c r="AA36" s="2320"/>
      <c r="AB36" s="2320"/>
      <c r="AC36" s="382"/>
      <c r="AD36" s="2320" t="str">
        <f>IF(TITLE_DATE_PR_CHANGE="",IF(TITLE_DATE_PR="","",TITLE_DATE_PR),TITLE_DATE_PR_CHANGE)</f>
        <v>46003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89</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437</v>
      </c>
      <c r="F44" s="1420" t="s">
        <v>438</v>
      </c>
      <c r="G44" s="1420" t="s">
        <v>439</v>
      </c>
      <c r="H44" s="1420" t="s">
        <v>440</v>
      </c>
      <c r="I44" s="1420" t="s">
        <v>441</v>
      </c>
      <c r="J44" s="1420" t="s">
        <v>442</v>
      </c>
      <c r="K44" s="1420" t="s">
        <v>443</v>
      </c>
      <c r="L44" s="1420" t="s">
        <v>418</v>
      </c>
      <c r="Q44" s="347"/>
      <c r="R44" s="432"/>
      <c r="S44" s="2329"/>
      <c r="T44" s="2265"/>
      <c r="U44" s="358"/>
      <c r="V44" s="1504" t="s">
        <v>477</v>
      </c>
      <c r="W44" s="1504" t="s">
        <v>478</v>
      </c>
      <c r="X44" s="1504" t="s">
        <v>477</v>
      </c>
      <c r="Y44" s="1504" t="s">
        <v>478</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244</v>
      </c>
      <c r="B49" s="1399" t="s">
        <v>245</v>
      </c>
      <c r="C49" s="1399" t="s">
        <v>246</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0" customFormat="1" customHeight="1" ht="0">
      <c r="A50" s="1399" t="s">
        <v>244</v>
      </c>
      <c r="B50" s="1399" t="s">
        <v>245</v>
      </c>
      <c r="C50" s="1399" t="s">
        <v>246</v>
      </c>
      <c r="D50" s="1399" t="s">
        <v>514</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244</v>
      </c>
      <c r="B51" s="1399" t="s">
        <v>245</v>
      </c>
      <c r="C51" s="1399" t="s">
        <v>246</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244</v>
      </c>
      <c r="B58" s="1399" t="s">
        <v>245</v>
      </c>
      <c r="C58" s="1399" t="s">
        <v>246</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244</v>
      </c>
      <c r="B59" s="1399" t="s">
        <v>245</v>
      </c>
      <c r="C59" s="1399" t="s">
        <v>246</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278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279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280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DD469-CE85-6389-15C8-FDB69339E4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382"/>
      <c r="AC28" s="2320" t="str">
        <f>IF(TITLE_DATE_PR_CHANGE="",IF(TITLE_DATE_PR="","",TITLE_DATE_PR),TITLE_DATE_PR_CHANGE)</f>
        <v>46003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РЭК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382"/>
      <c r="AC32" s="2320" t="str">
        <f>IF(TITLE_DATE_PR_CHANGE="",IF(TITLE_DATE_PR="","",TITLE_DATE_PR),TITLE_DATE_PR_CHANGE)</f>
        <v>46003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89</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136</v>
      </c>
      <c r="C39" s="1426" t="s">
        <v>137</v>
      </c>
      <c r="D39" s="1426" t="s">
        <v>138</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519</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264</v>
      </c>
      <c r="B46" s="1419" t="s">
        <v>265</v>
      </c>
      <c r="C46" s="1419" t="s">
        <v>266</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519</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A0EAE-6ED5-445B-92B5-11F559C74F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382"/>
      <c r="AC28" s="2320" t="str">
        <f>IF(TITLE_DATE_PR_CHANGE="",IF(TITLE_DATE_PR="","",TITLE_DATE_PR),TITLE_DATE_PR_CHANGE)</f>
        <v>46003</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РЭК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382"/>
      <c r="AC32" s="2320" t="str">
        <f>IF(TITLE_DATE_PR_CHANGE="",IF(TITLE_DATE_PR="","",TITLE_DATE_PR),TITLE_DATE_PR_CHANGE)</f>
        <v>46003</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89</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136</v>
      </c>
      <c r="C39" s="1426" t="s">
        <v>137</v>
      </c>
      <c r="D39" s="1426" t="s">
        <v>138</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520</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269</v>
      </c>
      <c r="B46" s="1419" t="s">
        <v>270</v>
      </c>
      <c r="C46" s="1419" t="s">
        <v>271</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520</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142A5-5F2A-026A-8F47-FC18EEF42291}" mc:Ignorable="x14ac xr xr2 xr3">
  <sheetPr>
    <tabColor theme="6" tint="0.4"/>
  </sheetPr>
  <dimension ref="A1:BI91"/>
  <sheetViews>
    <sheetView topLeftCell="A1" showGridLines="0" zoomScale="90" workbookViewId="0">
      <selection activeCell="AZ72" sqref="AZ72:AZ74"/>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46003</v>
      </c>
      <c r="W32" s="2320"/>
      <c r="X32" s="2320"/>
      <c r="Y32" s="2320"/>
      <c r="Z32" s="2320"/>
      <c r="AA32" s="2320"/>
      <c r="AB32" s="2320"/>
      <c r="AC32" s="382"/>
      <c r="AD32" s="2320" t="str">
        <f>IF(TITLE_DATE_PR_CHANGE="",IF(TITLE_DATE_PR="","",TITLE_DATE_PR),TITLE_DATE_PR_CHANGE)</f>
        <v>46003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РЭК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РЭК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46003</v>
      </c>
      <c r="W36" s="2320"/>
      <c r="X36" s="2320"/>
      <c r="Y36" s="2320"/>
      <c r="Z36" s="2320"/>
      <c r="AA36" s="2320"/>
      <c r="AB36" s="2320"/>
      <c r="AC36" s="382"/>
      <c r="AD36" s="2320" t="str">
        <f>IF(TITLE_DATE_PR_CHANGE="",IF(TITLE_DATE_PR="","",TITLE_DATE_PR),TITLE_DATE_PR_CHANGE)</f>
        <v>46003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89</v>
      </c>
      <c r="T41" s="2265" t="s">
        <v>506</v>
      </c>
      <c r="U41" s="357"/>
      <c r="V41" s="2330" t="s">
        <v>429</v>
      </c>
      <c r="W41" s="2331"/>
      <c r="X41" s="2331"/>
      <c r="Y41" s="2331"/>
      <c r="Z41" s="2331"/>
      <c r="AA41" s="2331"/>
      <c r="AB41" s="2332"/>
      <c r="AC41" s="2333" t="s">
        <v>430</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1</v>
      </c>
      <c r="T46" s="354" t="s">
        <v>124</v>
      </c>
      <c r="U46" s="356"/>
      <c r="V46" s="2299"/>
      <c r="W46" s="2299"/>
      <c r="X46" s="2299"/>
      <c r="Y46" s="2299"/>
      <c r="Z46" s="2299"/>
      <c r="AA46" s="2299"/>
      <c r="AB46" s="2299"/>
      <c r="AC46" s="2300"/>
      <c r="AD46" s="2298" t="str">
        <f>INDEX(PT_DIFFERENTIATION_NTAR,MATCH(A46,PT_DIFFERENTIATION_NTAR_ID,0))</f>
        <v>Тариф на подключение (технологическое присоединение) к централизованной системе водоотведения</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1.1</v>
      </c>
      <c r="T47" s="364" t="s">
        <v>399</v>
      </c>
      <c r="U47" s="356"/>
      <c r="V47" s="2299"/>
      <c r="W47" s="2299"/>
      <c r="X47" s="2299"/>
      <c r="Y47" s="2299"/>
      <c r="Z47" s="2299"/>
      <c r="AA47" s="2299"/>
      <c r="AB47" s="2299"/>
      <c r="AC47" s="2300"/>
      <c r="AD47" s="2298" t="str">
        <f>INDEX(PT_DIFFERENTIATION_TER,MATCH(B47,PT_DIFFERENTIATION_TER_ID,0))</f>
        <v>без дифференциации</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1.1.1</v>
      </c>
      <c r="T48" s="365" t="s">
        <v>515</v>
      </c>
      <c r="U48" s="356"/>
      <c r="V48" s="2299"/>
      <c r="W48" s="2299"/>
      <c r="X48" s="2299"/>
      <c r="Y48" s="2299"/>
      <c r="Z48" s="2299"/>
      <c r="AA48" s="2299"/>
      <c r="AB48" s="2299"/>
      <c r="AC48" s="2300"/>
      <c r="AD48" s="2298" t="str">
        <f>INDEX(PT_DIFFERENTIATION_CS,MATCH(C48,PT_DIFFERENTIATION_CS_ID,0))</f>
        <v>без дифференциации</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50"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0" customFormat="1" customHeight="1" ht="0">
      <c r="A50" s="1399" t="s">
        <v>275</v>
      </c>
      <c r="B50" s="1399" t="s">
        <v>276</v>
      </c>
      <c r="C50" s="1399" t="s">
        <v>277</v>
      </c>
      <c r="D50" s="1399" t="s">
        <v>528</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1.1.1.1</v>
      </c>
      <c r="L52" s="1420"/>
      <c r="P52" s="2313"/>
      <c r="Q52" s="2313"/>
      <c r="R52" s="413">
        <v>1</v>
      </c>
      <c r="S52" s="2397" t="str">
        <f>$K52</f>
        <v>1.1.1.1</v>
      </c>
      <c r="T52" s="2416"/>
      <c r="U52" s="356"/>
      <c r="V52" s="807"/>
      <c r="W52" s="1313"/>
      <c r="X52" s="807"/>
      <c r="Y52" s="1313"/>
      <c r="Z52" s="1790"/>
      <c r="AA52" s="1525" t="s">
        <v>67</v>
      </c>
      <c r="AB52" s="1790"/>
      <c r="AC52" s="1525" t="s">
        <v>67</v>
      </c>
      <c r="AD52" s="2241" t="s">
        <v>67</v>
      </c>
      <c r="AE52" s="2382"/>
      <c r="AF52" s="2261">
        <v>1</v>
      </c>
      <c r="AG52" s="2419">
        <v>250</v>
      </c>
      <c r="AH52" s="2163" t="s">
        <v>67</v>
      </c>
      <c r="AI52" s="2382"/>
      <c r="AJ52" s="2261">
        <v>1</v>
      </c>
      <c r="AK52" s="2383" t="s">
        <v>529</v>
      </c>
      <c r="AL52" s="2163" t="s">
        <v>67</v>
      </c>
      <c r="AM52" s="2248"/>
      <c r="AN52" s="2261">
        <v>1</v>
      </c>
      <c r="AO52" s="2413">
        <v>1</v>
      </c>
      <c r="AP52" s="2414" t="s">
        <v>67</v>
      </c>
      <c r="AQ52" s="367"/>
      <c r="AR52" s="1542">
        <v>1</v>
      </c>
      <c r="AS52" s="2836" t="s">
        <v>530</v>
      </c>
      <c r="AT52" s="807"/>
      <c r="AU52" s="1313">
        <v>497.68</v>
      </c>
      <c r="AV52" s="807"/>
      <c r="AW52" s="1313">
        <v>10537.96</v>
      </c>
      <c r="AX52" s="3926">
        <v>45658</v>
      </c>
      <c r="AY52" s="1525" t="s">
        <v>67</v>
      </c>
      <c r="AZ52" s="3926">
        <v>46022</v>
      </c>
      <c r="BA52" s="1525" t="s">
        <v>67</v>
      </c>
      <c r="BB52" s="1404"/>
      <c r="BC52" s="2309" t="s">
        <v>500</v>
      </c>
      <c r="BE52" s="556"/>
      <c r="BF52" s="556" t="str">
        <f>IF(T52="","",T52)</f>
        <v/>
      </c>
      <c r="BG52" s="556"/>
      <c r="BH52" s="556"/>
      <c r="BI52" s="1211">
        <v>11</v>
      </c>
    </row>
    <row customHeight="1" ht="14.25">
      <c r="A53" s="3927"/>
      <c r="B53" s="3927"/>
      <c r="C53" s="3927"/>
      <c r="D53" s="3927"/>
      <c r="E53" s="3928"/>
      <c r="F53" s="3928"/>
      <c r="G53" s="3928"/>
      <c r="H53" s="3928"/>
      <c r="I53" s="3929"/>
      <c r="J53" s="3929"/>
      <c r="K53" s="3930" t="str">
        <f>S49&amp;".1"</f>
        <v>.1</v>
      </c>
      <c r="L53" s="3931"/>
      <c r="M53" s="3932"/>
      <c r="N53" s="3932"/>
      <c r="O53" s="3932"/>
      <c r="P53" s="3933"/>
      <c r="Q53" s="3933"/>
      <c r="R53" s="3934">
        <v>1</v>
      </c>
      <c r="S53" s="3935" t="str">
        <f>$K53</f>
        <v>.1</v>
      </c>
      <c r="T53" s="3936"/>
      <c r="U53" s="3937"/>
      <c r="V53" s="3938"/>
      <c r="W53" s="3939"/>
      <c r="X53" s="3938"/>
      <c r="Y53" s="3939"/>
      <c r="Z53" s="3926"/>
      <c r="AA53" s="3940" t="s">
        <v>67</v>
      </c>
      <c r="AB53" s="3926"/>
      <c r="AC53" s="3940" t="s">
        <v>67</v>
      </c>
      <c r="AD53" s="3153" t="s">
        <v>67</v>
      </c>
      <c r="AE53" s="3941"/>
      <c r="AF53" s="3942">
        <v>1</v>
      </c>
      <c r="AG53" s="3943"/>
      <c r="AH53" s="3940" t="s">
        <v>67</v>
      </c>
      <c r="AI53" s="3941"/>
      <c r="AJ53" s="3942">
        <v>1</v>
      </c>
      <c r="AK53" s="3944" t="s">
        <v>28</v>
      </c>
      <c r="AL53" s="3940" t="s">
        <v>67</v>
      </c>
      <c r="AM53" s="3945"/>
      <c r="AN53" s="3942">
        <v>1</v>
      </c>
      <c r="AO53" s="3946"/>
      <c r="AP53" s="3947" t="s">
        <v>67</v>
      </c>
      <c r="AQ53" s="3948" t="s">
        <v>531</v>
      </c>
      <c r="AR53" s="3942" t="s">
        <v>111</v>
      </c>
      <c r="AS53" s="2836" t="s">
        <v>532</v>
      </c>
      <c r="AT53" s="3938"/>
      <c r="AU53" s="3939">
        <v>497.68</v>
      </c>
      <c r="AV53" s="3938"/>
      <c r="AW53" s="3939">
        <v>13868.23</v>
      </c>
      <c r="AX53" s="3926">
        <v>45658</v>
      </c>
      <c r="AY53" s="3940" t="s">
        <v>67</v>
      </c>
      <c r="AZ53" s="3926">
        <v>46022</v>
      </c>
      <c r="BA53" s="3940" t="s">
        <v>67</v>
      </c>
      <c r="BB53" s="3949"/>
      <c r="BC53" s="3950" t="s">
        <v>500</v>
      </c>
      <c r="BD53" s="3951"/>
      <c r="BE53" s="3952"/>
      <c r="BF53" s="3952" t="str">
        <f>IF(T53="","",T53)</f>
        <v/>
      </c>
      <c r="BG53" s="3952"/>
      <c r="BH53" s="3952"/>
      <c r="BI53" s="3953">
        <v>0</v>
      </c>
    </row>
    <row customHeight="1" ht="14.25">
      <c r="A54" s="3927"/>
      <c r="B54" s="3927"/>
      <c r="C54" s="3927"/>
      <c r="D54" s="3927"/>
      <c r="E54" s="3928"/>
      <c r="F54" s="3928"/>
      <c r="G54" s="3928"/>
      <c r="H54" s="3928"/>
      <c r="I54" s="3929"/>
      <c r="J54" s="3929"/>
      <c r="K54" s="3930" t="str">
        <f>S50&amp;".1"</f>
        <v>.1</v>
      </c>
      <c r="L54" s="3931"/>
      <c r="M54" s="3932"/>
      <c r="N54" s="3932"/>
      <c r="O54" s="3932"/>
      <c r="P54" s="3933"/>
      <c r="Q54" s="3933"/>
      <c r="R54" s="3934">
        <v>1</v>
      </c>
      <c r="S54" s="3935" t="str">
        <f>$K54</f>
        <v>.1</v>
      </c>
      <c r="T54" s="3936"/>
      <c r="U54" s="3937"/>
      <c r="V54" s="3938"/>
      <c r="W54" s="3939"/>
      <c r="X54" s="3938"/>
      <c r="Y54" s="3939"/>
      <c r="Z54" s="3926"/>
      <c r="AA54" s="3940" t="s">
        <v>67</v>
      </c>
      <c r="AB54" s="3926"/>
      <c r="AC54" s="3940" t="s">
        <v>67</v>
      </c>
      <c r="AD54" s="3153" t="s">
        <v>67</v>
      </c>
      <c r="AE54" s="3941"/>
      <c r="AF54" s="3942">
        <v>1</v>
      </c>
      <c r="AG54" s="3943"/>
      <c r="AH54" s="3940" t="s">
        <v>67</v>
      </c>
      <c r="AI54" s="3941"/>
      <c r="AJ54" s="3942">
        <v>1</v>
      </c>
      <c r="AK54" s="3944" t="s">
        <v>28</v>
      </c>
      <c r="AL54" s="3940" t="s">
        <v>67</v>
      </c>
      <c r="AM54" s="3945"/>
      <c r="AN54" s="3942">
        <v>1</v>
      </c>
      <c r="AO54" s="3946"/>
      <c r="AP54" s="3947" t="s">
        <v>67</v>
      </c>
      <c r="AQ54" s="3948" t="s">
        <v>531</v>
      </c>
      <c r="AR54" s="3942" t="s">
        <v>91</v>
      </c>
      <c r="AS54" s="2836" t="s">
        <v>533</v>
      </c>
      <c r="AT54" s="3938"/>
      <c r="AU54" s="3939">
        <v>497.68</v>
      </c>
      <c r="AV54" s="3938"/>
      <c r="AW54" s="3939">
        <v>19411.27</v>
      </c>
      <c r="AX54" s="3926">
        <v>45658</v>
      </c>
      <c r="AY54" s="3940" t="s">
        <v>67</v>
      </c>
      <c r="AZ54" s="3926">
        <v>46022</v>
      </c>
      <c r="BA54" s="3940" t="s">
        <v>67</v>
      </c>
      <c r="BB54" s="3949"/>
      <c r="BC54" s="3950" t="s">
        <v>500</v>
      </c>
      <c r="BD54" s="3951"/>
      <c r="BE54" s="3952"/>
      <c r="BF54" s="3952" t="str">
        <f>IF(T54="","",T54)</f>
        <v/>
      </c>
      <c r="BG54" s="3952"/>
      <c r="BH54" s="3952"/>
      <c r="BI54" s="3953">
        <v>0</v>
      </c>
    </row>
    <row customHeight="1" ht="11.549999999999999">
      <c r="A55" s="1419"/>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2382"/>
      <c r="AJ55" s="2261"/>
      <c r="AK55" s="2383"/>
      <c r="AL55" s="2163"/>
      <c r="AM55" s="2256"/>
      <c r="AN55" s="2261"/>
      <c r="AO55" s="2413"/>
      <c r="AP55" s="2415"/>
      <c r="AQ55" s="372"/>
      <c r="AR55" s="472"/>
      <c r="AS55" s="472" t="s">
        <v>501</v>
      </c>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c r="C56" s="1419"/>
      <c r="D56" s="1419"/>
      <c r="E56" s="2315"/>
      <c r="F56" s="2315"/>
      <c r="G56" s="2315"/>
      <c r="H56" s="2315"/>
      <c r="I56" s="2342"/>
      <c r="J56" s="2342"/>
      <c r="K56" s="2312"/>
      <c r="L56" s="1420"/>
      <c r="P56" s="2313"/>
      <c r="Q56" s="2313"/>
      <c r="R56" s="413"/>
      <c r="S56" s="2398"/>
      <c r="T56" s="2417"/>
      <c r="U56" s="356"/>
      <c r="V56" s="1449"/>
      <c r="W56" s="1552"/>
      <c r="X56" s="1449"/>
      <c r="Y56" s="1552"/>
      <c r="Z56" s="1449"/>
      <c r="AA56" s="1449"/>
      <c r="AB56" s="1449"/>
      <c r="AC56" s="1449"/>
      <c r="AD56" s="2242"/>
      <c r="AE56" s="2382"/>
      <c r="AF56" s="2261"/>
      <c r="AG56" s="2419"/>
      <c r="AH56" s="2163"/>
      <c r="AI56" s="2382"/>
      <c r="AJ56" s="2261"/>
      <c r="AK56" s="2383"/>
      <c r="AL56" s="2163"/>
      <c r="AM56" s="372"/>
      <c r="AN56" s="1556"/>
      <c r="AO56" s="1556" t="s">
        <v>521</v>
      </c>
      <c r="AP56" s="472"/>
      <c r="AQ56" s="472"/>
      <c r="AR56" s="472"/>
      <c r="AS56" s="1449"/>
      <c r="AT56" s="1449"/>
      <c r="AU56" s="1552"/>
      <c r="AV56" s="1449"/>
      <c r="AW56" s="1552"/>
      <c r="AX56" s="1449"/>
      <c r="AY56" s="1449"/>
      <c r="AZ56" s="1449"/>
      <c r="BA56" s="1449"/>
      <c r="BB56" s="1453"/>
      <c r="BC56" s="2310"/>
      <c r="BE56" s="556"/>
      <c r="BF56" s="556"/>
      <c r="BG56" s="556"/>
      <c r="BH56" s="556"/>
      <c r="BI56" s="1211">
        <v>11</v>
      </c>
    </row>
    <row customHeight="1" ht="14.25">
      <c r="A57" s="3927"/>
      <c r="B57" s="3927"/>
      <c r="C57" s="3927"/>
      <c r="D57" s="3927"/>
      <c r="E57" s="3928"/>
      <c r="F57" s="3928"/>
      <c r="G57" s="3928"/>
      <c r="H57" s="3928"/>
      <c r="I57" s="3929"/>
      <c r="J57" s="3929"/>
      <c r="K57" s="3930" t="str">
        <f>S51&amp;".1"</f>
        <v>.1</v>
      </c>
      <c r="L57" s="3931"/>
      <c r="M57" s="3932"/>
      <c r="N57" s="3932"/>
      <c r="O57" s="3932"/>
      <c r="P57" s="3933"/>
      <c r="Q57" s="3933"/>
      <c r="R57" s="3934">
        <v>1</v>
      </c>
      <c r="S57" s="3935" t="str">
        <f>$K57</f>
        <v>.1</v>
      </c>
      <c r="T57" s="3936"/>
      <c r="U57" s="3937"/>
      <c r="V57" s="3938"/>
      <c r="W57" s="3939"/>
      <c r="X57" s="3938"/>
      <c r="Y57" s="3939"/>
      <c r="Z57" s="3926"/>
      <c r="AA57" s="3940" t="s">
        <v>67</v>
      </c>
      <c r="AB57" s="3926"/>
      <c r="AC57" s="3940" t="s">
        <v>67</v>
      </c>
      <c r="AD57" s="3153" t="s">
        <v>67</v>
      </c>
      <c r="AE57" s="3941"/>
      <c r="AF57" s="3942">
        <v>1</v>
      </c>
      <c r="AG57" s="3943"/>
      <c r="AH57" s="3940" t="s">
        <v>67</v>
      </c>
      <c r="AI57" s="3948" t="s">
        <v>531</v>
      </c>
      <c r="AJ57" s="3942" t="s">
        <v>111</v>
      </c>
      <c r="AK57" s="3944" t="s">
        <v>529</v>
      </c>
      <c r="AL57" s="3940" t="s">
        <v>67</v>
      </c>
      <c r="AM57" s="3945"/>
      <c r="AN57" s="3942">
        <v>1</v>
      </c>
      <c r="AO57" s="3946">
        <v>1</v>
      </c>
      <c r="AP57" s="3947" t="s">
        <v>67</v>
      </c>
      <c r="AQ57" s="3954"/>
      <c r="AR57" s="3942">
        <v>1</v>
      </c>
      <c r="AS57" s="2836" t="s">
        <v>530</v>
      </c>
      <c r="AT57" s="3938"/>
      <c r="AU57" s="3939">
        <v>497.68</v>
      </c>
      <c r="AV57" s="3938"/>
      <c r="AW57" s="3939">
        <v>10629.51</v>
      </c>
      <c r="AX57" s="3926">
        <v>45658</v>
      </c>
      <c r="AY57" s="3940" t="s">
        <v>67</v>
      </c>
      <c r="AZ57" s="3926">
        <v>46022</v>
      </c>
      <c r="BA57" s="3940" t="s">
        <v>67</v>
      </c>
      <c r="BB57" s="3949"/>
      <c r="BC57" s="3950" t="s">
        <v>500</v>
      </c>
      <c r="BD57" s="3951"/>
      <c r="BE57" s="3952"/>
      <c r="BF57" s="3952" t="str">
        <f>IF(T57="","",T57)</f>
        <v/>
      </c>
      <c r="BG57" s="3952"/>
      <c r="BH57" s="3952"/>
      <c r="BI57" s="3953">
        <v>0</v>
      </c>
    </row>
    <row customHeight="1" ht="14.25">
      <c r="A58" s="3927"/>
      <c r="B58" s="3927"/>
      <c r="C58" s="3927"/>
      <c r="D58" s="3927"/>
      <c r="E58" s="3928"/>
      <c r="F58" s="3928"/>
      <c r="G58" s="3928"/>
      <c r="H58" s="3928"/>
      <c r="I58" s="3929"/>
      <c r="J58" s="3929"/>
      <c r="K58" s="3930" t="str">
        <f>S54&amp;".1"</f>
        <v>.1.1</v>
      </c>
      <c r="L58" s="3931"/>
      <c r="M58" s="3932"/>
      <c r="N58" s="3932"/>
      <c r="O58" s="3932"/>
      <c r="P58" s="3933"/>
      <c r="Q58" s="3933"/>
      <c r="R58" s="3934">
        <v>1</v>
      </c>
      <c r="S58" s="3935" t="str">
        <f>$K58</f>
        <v>.1.1</v>
      </c>
      <c r="T58" s="3936"/>
      <c r="U58" s="3937"/>
      <c r="V58" s="3938"/>
      <c r="W58" s="3939"/>
      <c r="X58" s="3938"/>
      <c r="Y58" s="3939"/>
      <c r="Z58" s="3926"/>
      <c r="AA58" s="3940" t="s">
        <v>67</v>
      </c>
      <c r="AB58" s="3926"/>
      <c r="AC58" s="3940" t="s">
        <v>67</v>
      </c>
      <c r="AD58" s="3153" t="s">
        <v>67</v>
      </c>
      <c r="AE58" s="3941"/>
      <c r="AF58" s="3942">
        <v>1</v>
      </c>
      <c r="AG58" s="3943"/>
      <c r="AH58" s="3940" t="s">
        <v>67</v>
      </c>
      <c r="AI58" s="3941"/>
      <c r="AJ58" s="3942">
        <v>1</v>
      </c>
      <c r="AK58" s="3944" t="s">
        <v>28</v>
      </c>
      <c r="AL58" s="3940" t="s">
        <v>67</v>
      </c>
      <c r="AM58" s="3945"/>
      <c r="AN58" s="3942">
        <v>1</v>
      </c>
      <c r="AO58" s="3946"/>
      <c r="AP58" s="3947" t="s">
        <v>67</v>
      </c>
      <c r="AQ58" s="3948" t="s">
        <v>531</v>
      </c>
      <c r="AR58" s="3942" t="s">
        <v>111</v>
      </c>
      <c r="AS58" s="2836" t="s">
        <v>532</v>
      </c>
      <c r="AT58" s="3938"/>
      <c r="AU58" s="3939">
        <v>497.68</v>
      </c>
      <c r="AV58" s="3938"/>
      <c r="AW58" s="3939">
        <v>13958.44</v>
      </c>
      <c r="AX58" s="3926">
        <v>45658</v>
      </c>
      <c r="AY58" s="3940" t="s">
        <v>67</v>
      </c>
      <c r="AZ58" s="3926">
        <v>46022</v>
      </c>
      <c r="BA58" s="3940" t="s">
        <v>67</v>
      </c>
      <c r="BB58" s="3949"/>
      <c r="BC58" s="3950" t="s">
        <v>500</v>
      </c>
      <c r="BD58" s="3951"/>
      <c r="BE58" s="3952"/>
      <c r="BF58" s="3952" t="str">
        <f>IF(T58="","",T58)</f>
        <v/>
      </c>
      <c r="BG58" s="3952"/>
      <c r="BH58" s="3952"/>
      <c r="BI58" s="3953">
        <v>0</v>
      </c>
    </row>
    <row customHeight="1" ht="14.25">
      <c r="A59" s="3927"/>
      <c r="B59" s="3927"/>
      <c r="C59" s="3927"/>
      <c r="D59" s="3927"/>
      <c r="E59" s="3928"/>
      <c r="F59" s="3928"/>
      <c r="G59" s="3928"/>
      <c r="H59" s="3928"/>
      <c r="I59" s="3929"/>
      <c r="J59" s="3929"/>
      <c r="K59" s="3930" t="str">
        <f>S55&amp;".1"</f>
        <v>.1</v>
      </c>
      <c r="L59" s="3931"/>
      <c r="M59" s="3932"/>
      <c r="N59" s="3932"/>
      <c r="O59" s="3932"/>
      <c r="P59" s="3933"/>
      <c r="Q59" s="3933"/>
      <c r="R59" s="3934">
        <v>1</v>
      </c>
      <c r="S59" s="3935" t="str">
        <f>$K59</f>
        <v>.1</v>
      </c>
      <c r="T59" s="3936"/>
      <c r="U59" s="3937"/>
      <c r="V59" s="3938"/>
      <c r="W59" s="3939"/>
      <c r="X59" s="3938"/>
      <c r="Y59" s="3939"/>
      <c r="Z59" s="3926"/>
      <c r="AA59" s="3940" t="s">
        <v>67</v>
      </c>
      <c r="AB59" s="3926"/>
      <c r="AC59" s="3940" t="s">
        <v>67</v>
      </c>
      <c r="AD59" s="3153" t="s">
        <v>67</v>
      </c>
      <c r="AE59" s="3941"/>
      <c r="AF59" s="3942">
        <v>1</v>
      </c>
      <c r="AG59" s="3943"/>
      <c r="AH59" s="3940" t="s">
        <v>67</v>
      </c>
      <c r="AI59" s="3941"/>
      <c r="AJ59" s="3942">
        <v>1</v>
      </c>
      <c r="AK59" s="3944" t="s">
        <v>28</v>
      </c>
      <c r="AL59" s="3940" t="s">
        <v>67</v>
      </c>
      <c r="AM59" s="3945"/>
      <c r="AN59" s="3942">
        <v>1</v>
      </c>
      <c r="AO59" s="3946"/>
      <c r="AP59" s="3947" t="s">
        <v>67</v>
      </c>
      <c r="AQ59" s="3948" t="s">
        <v>531</v>
      </c>
      <c r="AR59" s="3942" t="s">
        <v>91</v>
      </c>
      <c r="AS59" s="2836" t="s">
        <v>533</v>
      </c>
      <c r="AT59" s="3938"/>
      <c r="AU59" s="3939">
        <v>497.68</v>
      </c>
      <c r="AV59" s="3938"/>
      <c r="AW59" s="3939">
        <v>19502.82</v>
      </c>
      <c r="AX59" s="3926">
        <v>45658</v>
      </c>
      <c r="AY59" s="3940" t="s">
        <v>67</v>
      </c>
      <c r="AZ59" s="3926">
        <v>46022</v>
      </c>
      <c r="BA59" s="3940" t="s">
        <v>67</v>
      </c>
      <c r="BB59" s="3949"/>
      <c r="BC59" s="3950" t="s">
        <v>500</v>
      </c>
      <c r="BD59" s="3951"/>
      <c r="BE59" s="3952"/>
      <c r="BF59" s="3952" t="str">
        <f>IF(T59="","",T59)</f>
        <v/>
      </c>
      <c r="BG59" s="3952"/>
      <c r="BH59" s="3952"/>
      <c r="BI59" s="3953">
        <v>0</v>
      </c>
    </row>
    <row customHeight="1" ht="14.25">
      <c r="A60" s="3927"/>
      <c r="B60" s="3927"/>
      <c r="C60" s="3927"/>
      <c r="D60" s="3927"/>
      <c r="E60" s="3928"/>
      <c r="F60" s="3928"/>
      <c r="G60" s="3928"/>
      <c r="H60" s="3928"/>
      <c r="I60" s="3929"/>
      <c r="J60" s="3929"/>
      <c r="K60" s="3930"/>
      <c r="L60" s="3931"/>
      <c r="M60" s="3932"/>
      <c r="N60" s="3932"/>
      <c r="O60" s="3932"/>
      <c r="P60" s="3933"/>
      <c r="Q60" s="3933"/>
      <c r="R60" s="3934"/>
      <c r="S60" s="3955"/>
      <c r="T60" s="3956"/>
      <c r="U60" s="3937"/>
      <c r="V60" s="3957"/>
      <c r="W60" s="3958"/>
      <c r="X60" s="3959"/>
      <c r="Y60" s="3960"/>
      <c r="Z60" s="3961"/>
      <c r="AA60" s="3962"/>
      <c r="AB60" s="3963"/>
      <c r="AC60" s="3964"/>
      <c r="AD60" s="3159"/>
      <c r="AE60" s="3941"/>
      <c r="AF60" s="3942"/>
      <c r="AG60" s="3943"/>
      <c r="AH60" s="3940"/>
      <c r="AI60" s="3941"/>
      <c r="AJ60" s="3942">
        <v>1</v>
      </c>
      <c r="AK60" s="3944"/>
      <c r="AL60" s="3940"/>
      <c r="AM60" s="3965"/>
      <c r="AN60" s="3942"/>
      <c r="AO60" s="3946"/>
      <c r="AP60" s="3966"/>
      <c r="AQ60" s="3967"/>
      <c r="AR60" s="3968"/>
      <c r="AS60" s="3969" t="s">
        <v>501</v>
      </c>
      <c r="AT60" s="3970"/>
      <c r="AU60" s="3971"/>
      <c r="AV60" s="3972"/>
      <c r="AW60" s="3973"/>
      <c r="AX60" s="3974"/>
      <c r="AY60" s="3975"/>
      <c r="AZ60" s="3976"/>
      <c r="BA60" s="3977"/>
      <c r="BB60" s="3978"/>
      <c r="BC60" s="3979"/>
      <c r="BD60" s="3951"/>
      <c r="BE60" s="3952"/>
      <c r="BF60" s="3952"/>
      <c r="BG60" s="3952"/>
      <c r="BH60" s="3952"/>
      <c r="BI60" s="3953">
        <v>0</v>
      </c>
    </row>
    <row customHeight="1" ht="14.25">
      <c r="A61" s="3927"/>
      <c r="B61" s="3927"/>
      <c r="C61" s="3927"/>
      <c r="D61" s="3927"/>
      <c r="E61" s="3928"/>
      <c r="F61" s="3928"/>
      <c r="G61" s="3928"/>
      <c r="H61" s="3928"/>
      <c r="I61" s="3929"/>
      <c r="J61" s="3929"/>
      <c r="K61" s="3930"/>
      <c r="L61" s="3931"/>
      <c r="M61" s="3932"/>
      <c r="N61" s="3932"/>
      <c r="O61" s="3932"/>
      <c r="P61" s="3933"/>
      <c r="Q61" s="3933"/>
      <c r="R61" s="3934"/>
      <c r="S61" s="3955"/>
      <c r="T61" s="3956"/>
      <c r="U61" s="3937"/>
      <c r="V61" s="3980"/>
      <c r="W61" s="3981"/>
      <c r="X61" s="3982"/>
      <c r="Y61" s="3983"/>
      <c r="Z61" s="3984"/>
      <c r="AA61" s="3985"/>
      <c r="AB61" s="3986"/>
      <c r="AC61" s="3987"/>
      <c r="AD61" s="3159"/>
      <c r="AE61" s="3941"/>
      <c r="AF61" s="3942"/>
      <c r="AG61" s="3943"/>
      <c r="AH61" s="3940"/>
      <c r="AI61" s="3941"/>
      <c r="AJ61" s="3942">
        <v>1</v>
      </c>
      <c r="AK61" s="3944"/>
      <c r="AL61" s="3940"/>
      <c r="AM61" s="3988"/>
      <c r="AN61" s="3989"/>
      <c r="AO61" s="3990" t="s">
        <v>521</v>
      </c>
      <c r="AP61" s="3991"/>
      <c r="AQ61" s="3992"/>
      <c r="AR61" s="3993"/>
      <c r="AS61" s="3994"/>
      <c r="AT61" s="3995"/>
      <c r="AU61" s="3996"/>
      <c r="AV61" s="3997"/>
      <c r="AW61" s="3998"/>
      <c r="AX61" s="3999"/>
      <c r="AY61" s="4000"/>
      <c r="AZ61" s="4001"/>
      <c r="BA61" s="4002"/>
      <c r="BB61" s="4003"/>
      <c r="BC61" s="3979"/>
      <c r="BD61" s="3951"/>
      <c r="BE61" s="3952"/>
      <c r="BF61" s="3952"/>
      <c r="BG61" s="3952"/>
      <c r="BH61" s="3952"/>
      <c r="BI61" s="3953">
        <v>0</v>
      </c>
    </row>
    <row customHeight="1" ht="14.25">
      <c r="A62" s="3927"/>
      <c r="B62" s="3927"/>
      <c r="C62" s="3927"/>
      <c r="D62" s="3927"/>
      <c r="E62" s="3928"/>
      <c r="F62" s="3928"/>
      <c r="G62" s="3928"/>
      <c r="H62" s="3928"/>
      <c r="I62" s="3929"/>
      <c r="J62" s="3929"/>
      <c r="K62" s="3930" t="str">
        <f>S56&amp;".1"</f>
        <v>.1</v>
      </c>
      <c r="L62" s="3931"/>
      <c r="M62" s="3932"/>
      <c r="N62" s="3932"/>
      <c r="O62" s="3932"/>
      <c r="P62" s="3933"/>
      <c r="Q62" s="3933"/>
      <c r="R62" s="3934">
        <v>1</v>
      </c>
      <c r="S62" s="3935" t="str">
        <f>$K62</f>
        <v>.1</v>
      </c>
      <c r="T62" s="3936"/>
      <c r="U62" s="3937"/>
      <c r="V62" s="3938"/>
      <c r="W62" s="3939"/>
      <c r="X62" s="3938"/>
      <c r="Y62" s="3939"/>
      <c r="Z62" s="3926"/>
      <c r="AA62" s="3940" t="s">
        <v>67</v>
      </c>
      <c r="AB62" s="3926"/>
      <c r="AC62" s="3940" t="s">
        <v>67</v>
      </c>
      <c r="AD62" s="3153" t="s">
        <v>67</v>
      </c>
      <c r="AE62" s="3941"/>
      <c r="AF62" s="3942">
        <v>1</v>
      </c>
      <c r="AG62" s="3943"/>
      <c r="AH62" s="3940" t="s">
        <v>67</v>
      </c>
      <c r="AI62" s="3948" t="s">
        <v>531</v>
      </c>
      <c r="AJ62" s="3942" t="s">
        <v>91</v>
      </c>
      <c r="AK62" s="3944" t="s">
        <v>534</v>
      </c>
      <c r="AL62" s="3940" t="s">
        <v>67</v>
      </c>
      <c r="AM62" s="3945"/>
      <c r="AN62" s="3942">
        <v>1</v>
      </c>
      <c r="AO62" s="3946">
        <v>1</v>
      </c>
      <c r="AP62" s="3947" t="s">
        <v>67</v>
      </c>
      <c r="AQ62" s="3954"/>
      <c r="AR62" s="3942">
        <v>1</v>
      </c>
      <c r="AS62" s="2836" t="s">
        <v>530</v>
      </c>
      <c r="AT62" s="3938"/>
      <c r="AU62" s="3939">
        <v>497.68</v>
      </c>
      <c r="AV62" s="3938"/>
      <c r="AW62" s="3939">
        <v>11077.2</v>
      </c>
      <c r="AX62" s="3926">
        <v>45658</v>
      </c>
      <c r="AY62" s="3940" t="s">
        <v>67</v>
      </c>
      <c r="AZ62" s="3926">
        <v>46022</v>
      </c>
      <c r="BA62" s="3940" t="s">
        <v>67</v>
      </c>
      <c r="BB62" s="3949"/>
      <c r="BC62" s="3950" t="s">
        <v>500</v>
      </c>
      <c r="BD62" s="3951"/>
      <c r="BE62" s="3952"/>
      <c r="BF62" s="3952" t="str">
        <f>IF(T62="","",T62)</f>
        <v/>
      </c>
      <c r="BG62" s="3952"/>
      <c r="BH62" s="3952"/>
      <c r="BI62" s="3953">
        <v>0</v>
      </c>
    </row>
    <row customHeight="1" ht="14.25">
      <c r="A63" s="3927"/>
      <c r="B63" s="3927"/>
      <c r="C63" s="3927"/>
      <c r="D63" s="3927"/>
      <c r="E63" s="3928"/>
      <c r="F63" s="3928"/>
      <c r="G63" s="3928"/>
      <c r="H63" s="3928"/>
      <c r="I63" s="3929"/>
      <c r="J63" s="3929"/>
      <c r="K63" s="3930" t="str">
        <f>S59&amp;".1"</f>
        <v>.1.1</v>
      </c>
      <c r="L63" s="3931"/>
      <c r="M63" s="3932"/>
      <c r="N63" s="3932"/>
      <c r="O63" s="3932"/>
      <c r="P63" s="3933"/>
      <c r="Q63" s="3933"/>
      <c r="R63" s="3934">
        <v>1</v>
      </c>
      <c r="S63" s="3935" t="str">
        <f>$K63</f>
        <v>.1.1</v>
      </c>
      <c r="T63" s="3936"/>
      <c r="U63" s="3937"/>
      <c r="V63" s="3938"/>
      <c r="W63" s="3939"/>
      <c r="X63" s="3938"/>
      <c r="Y63" s="3939"/>
      <c r="Z63" s="3926"/>
      <c r="AA63" s="3940" t="s">
        <v>67</v>
      </c>
      <c r="AB63" s="3926"/>
      <c r="AC63" s="3940" t="s">
        <v>67</v>
      </c>
      <c r="AD63" s="3153" t="s">
        <v>67</v>
      </c>
      <c r="AE63" s="3941"/>
      <c r="AF63" s="3942">
        <v>1</v>
      </c>
      <c r="AG63" s="3943"/>
      <c r="AH63" s="3940" t="s">
        <v>67</v>
      </c>
      <c r="AI63" s="3941"/>
      <c r="AJ63" s="3942">
        <v>1</v>
      </c>
      <c r="AK63" s="3944" t="s">
        <v>28</v>
      </c>
      <c r="AL63" s="3940" t="s">
        <v>67</v>
      </c>
      <c r="AM63" s="3945"/>
      <c r="AN63" s="3942">
        <v>1</v>
      </c>
      <c r="AO63" s="3946"/>
      <c r="AP63" s="3947" t="s">
        <v>67</v>
      </c>
      <c r="AQ63" s="3948" t="s">
        <v>531</v>
      </c>
      <c r="AR63" s="3942" t="s">
        <v>111</v>
      </c>
      <c r="AS63" s="2836" t="s">
        <v>532</v>
      </c>
      <c r="AT63" s="3938"/>
      <c r="AU63" s="3939">
        <v>497.68</v>
      </c>
      <c r="AV63" s="3938"/>
      <c r="AW63" s="3939">
        <v>14397.22</v>
      </c>
      <c r="AX63" s="3926">
        <v>45658</v>
      </c>
      <c r="AY63" s="3940" t="s">
        <v>67</v>
      </c>
      <c r="AZ63" s="3926">
        <v>46022</v>
      </c>
      <c r="BA63" s="3940" t="s">
        <v>67</v>
      </c>
      <c r="BB63" s="3949"/>
      <c r="BC63" s="3950" t="s">
        <v>500</v>
      </c>
      <c r="BD63" s="3951"/>
      <c r="BE63" s="3952"/>
      <c r="BF63" s="3952" t="str">
        <f>IF(T63="","",T63)</f>
        <v/>
      </c>
      <c r="BG63" s="3952"/>
      <c r="BH63" s="3952"/>
      <c r="BI63" s="3953">
        <v>0</v>
      </c>
    </row>
    <row customHeight="1" ht="14.25">
      <c r="A64" s="3927"/>
      <c r="B64" s="3927"/>
      <c r="C64" s="3927"/>
      <c r="D64" s="3927"/>
      <c r="E64" s="3928"/>
      <c r="F64" s="3928"/>
      <c r="G64" s="3928"/>
      <c r="H64" s="3928"/>
      <c r="I64" s="3929"/>
      <c r="J64" s="3929"/>
      <c r="K64" s="3930" t="str">
        <f>S60&amp;".1"</f>
        <v>.1</v>
      </c>
      <c r="L64" s="3931"/>
      <c r="M64" s="3932"/>
      <c r="N64" s="3932"/>
      <c r="O64" s="3932"/>
      <c r="P64" s="3933"/>
      <c r="Q64" s="3933"/>
      <c r="R64" s="3934">
        <v>1</v>
      </c>
      <c r="S64" s="3935" t="str">
        <f>$K64</f>
        <v>.1</v>
      </c>
      <c r="T64" s="3936"/>
      <c r="U64" s="3937"/>
      <c r="V64" s="3938"/>
      <c r="W64" s="3939"/>
      <c r="X64" s="3938"/>
      <c r="Y64" s="3939"/>
      <c r="Z64" s="3926"/>
      <c r="AA64" s="3940" t="s">
        <v>67</v>
      </c>
      <c r="AB64" s="3926"/>
      <c r="AC64" s="3940" t="s">
        <v>67</v>
      </c>
      <c r="AD64" s="3153" t="s">
        <v>67</v>
      </c>
      <c r="AE64" s="3941"/>
      <c r="AF64" s="3942">
        <v>1</v>
      </c>
      <c r="AG64" s="3943"/>
      <c r="AH64" s="3940" t="s">
        <v>67</v>
      </c>
      <c r="AI64" s="3941"/>
      <c r="AJ64" s="3942">
        <v>1</v>
      </c>
      <c r="AK64" s="3944" t="s">
        <v>28</v>
      </c>
      <c r="AL64" s="3940" t="s">
        <v>67</v>
      </c>
      <c r="AM64" s="3945"/>
      <c r="AN64" s="3942">
        <v>1</v>
      </c>
      <c r="AO64" s="3946"/>
      <c r="AP64" s="3947" t="s">
        <v>67</v>
      </c>
      <c r="AQ64" s="3948" t="s">
        <v>531</v>
      </c>
      <c r="AR64" s="3942" t="s">
        <v>91</v>
      </c>
      <c r="AS64" s="2836" t="s">
        <v>533</v>
      </c>
      <c r="AT64" s="3938"/>
      <c r="AU64" s="3939">
        <v>497.68</v>
      </c>
      <c r="AV64" s="3938"/>
      <c r="AW64" s="3939">
        <v>19950.51</v>
      </c>
      <c r="AX64" s="3926">
        <v>45658</v>
      </c>
      <c r="AY64" s="3940" t="s">
        <v>67</v>
      </c>
      <c r="AZ64" s="3926">
        <v>46022</v>
      </c>
      <c r="BA64" s="3940" t="s">
        <v>67</v>
      </c>
      <c r="BB64" s="3949"/>
      <c r="BC64" s="3950" t="s">
        <v>500</v>
      </c>
      <c r="BD64" s="3951"/>
      <c r="BE64" s="3952"/>
      <c r="BF64" s="3952" t="str">
        <f>IF(T64="","",T64)</f>
        <v/>
      </c>
      <c r="BG64" s="3952"/>
      <c r="BH64" s="3952"/>
      <c r="BI64" s="3953">
        <v>0</v>
      </c>
    </row>
    <row customHeight="1" ht="14.25">
      <c r="A65" s="3927"/>
      <c r="B65" s="3927"/>
      <c r="C65" s="3927"/>
      <c r="D65" s="3927"/>
      <c r="E65" s="3928"/>
      <c r="F65" s="3928"/>
      <c r="G65" s="3928"/>
      <c r="H65" s="3928"/>
      <c r="I65" s="3929"/>
      <c r="J65" s="3929"/>
      <c r="K65" s="3930"/>
      <c r="L65" s="3931"/>
      <c r="M65" s="3932"/>
      <c r="N65" s="3932"/>
      <c r="O65" s="3932"/>
      <c r="P65" s="3933"/>
      <c r="Q65" s="3933"/>
      <c r="R65" s="3934"/>
      <c r="S65" s="3955"/>
      <c r="T65" s="3956"/>
      <c r="U65" s="3937"/>
      <c r="V65" s="4004"/>
      <c r="W65" s="4005"/>
      <c r="X65" s="4006"/>
      <c r="Y65" s="4007"/>
      <c r="Z65" s="4008"/>
      <c r="AA65" s="4009"/>
      <c r="AB65" s="4010"/>
      <c r="AC65" s="4011"/>
      <c r="AD65" s="3159"/>
      <c r="AE65" s="3941"/>
      <c r="AF65" s="3942"/>
      <c r="AG65" s="3943"/>
      <c r="AH65" s="3940"/>
      <c r="AI65" s="3941"/>
      <c r="AJ65" s="3942" t="s">
        <v>111</v>
      </c>
      <c r="AK65" s="3944"/>
      <c r="AL65" s="3940"/>
      <c r="AM65" s="3965"/>
      <c r="AN65" s="3942"/>
      <c r="AO65" s="3946"/>
      <c r="AP65" s="3966"/>
      <c r="AQ65" s="4012"/>
      <c r="AR65" s="4013"/>
      <c r="AS65" s="4014" t="s">
        <v>501</v>
      </c>
      <c r="AT65" s="4015"/>
      <c r="AU65" s="4016"/>
      <c r="AV65" s="4017"/>
      <c r="AW65" s="4018"/>
      <c r="AX65" s="4019"/>
      <c r="AY65" s="4020"/>
      <c r="AZ65" s="4021"/>
      <c r="BA65" s="4022"/>
      <c r="BB65" s="4023"/>
      <c r="BC65" s="3979"/>
      <c r="BD65" s="3951"/>
      <c r="BE65" s="3952"/>
      <c r="BF65" s="3952"/>
      <c r="BG65" s="3952"/>
      <c r="BH65" s="3952"/>
      <c r="BI65" s="3953">
        <v>0</v>
      </c>
    </row>
    <row customHeight="1" ht="14.25">
      <c r="A66" s="3927"/>
      <c r="B66" s="3927"/>
      <c r="C66" s="3927"/>
      <c r="D66" s="3927"/>
      <c r="E66" s="3928"/>
      <c r="F66" s="3928"/>
      <c r="G66" s="3928"/>
      <c r="H66" s="3928"/>
      <c r="I66" s="3929"/>
      <c r="J66" s="3929"/>
      <c r="K66" s="3930"/>
      <c r="L66" s="3931"/>
      <c r="M66" s="3932"/>
      <c r="N66" s="3932"/>
      <c r="O66" s="3932"/>
      <c r="P66" s="3933"/>
      <c r="Q66" s="3933"/>
      <c r="R66" s="3934"/>
      <c r="S66" s="3955"/>
      <c r="T66" s="3956"/>
      <c r="U66" s="3937"/>
      <c r="V66" s="4024"/>
      <c r="W66" s="4025"/>
      <c r="X66" s="4026"/>
      <c r="Y66" s="4027"/>
      <c r="Z66" s="4028"/>
      <c r="AA66" s="4029"/>
      <c r="AB66" s="4030"/>
      <c r="AC66" s="4031"/>
      <c r="AD66" s="3159"/>
      <c r="AE66" s="3941"/>
      <c r="AF66" s="3942"/>
      <c r="AG66" s="3943"/>
      <c r="AH66" s="3940"/>
      <c r="AI66" s="3941"/>
      <c r="AJ66" s="3942" t="s">
        <v>111</v>
      </c>
      <c r="AK66" s="3944"/>
      <c r="AL66" s="3940"/>
      <c r="AM66" s="4032"/>
      <c r="AN66" s="4033"/>
      <c r="AO66" s="4034" t="s">
        <v>521</v>
      </c>
      <c r="AP66" s="4035"/>
      <c r="AQ66" s="4036"/>
      <c r="AR66" s="4037"/>
      <c r="AS66" s="4038"/>
      <c r="AT66" s="4039"/>
      <c r="AU66" s="4040"/>
      <c r="AV66" s="4041"/>
      <c r="AW66" s="4042"/>
      <c r="AX66" s="4043"/>
      <c r="AY66" s="4044"/>
      <c r="AZ66" s="4045"/>
      <c r="BA66" s="4046"/>
      <c r="BB66" s="4047"/>
      <c r="BC66" s="3979"/>
      <c r="BD66" s="3951"/>
      <c r="BE66" s="3952"/>
      <c r="BF66" s="3952"/>
      <c r="BG66" s="3952"/>
      <c r="BH66" s="3952"/>
      <c r="BI66" s="3953">
        <v>0</v>
      </c>
    </row>
    <row customHeight="1" ht="14.25">
      <c r="A67" s="3927"/>
      <c r="B67" s="3927"/>
      <c r="C67" s="3927"/>
      <c r="D67" s="3927"/>
      <c r="E67" s="3928"/>
      <c r="F67" s="3928"/>
      <c r="G67" s="3928"/>
      <c r="H67" s="3928"/>
      <c r="I67" s="3929"/>
      <c r="J67" s="3929"/>
      <c r="K67" s="3930" t="str">
        <f>S61&amp;".1"</f>
        <v>.1</v>
      </c>
      <c r="L67" s="3931"/>
      <c r="M67" s="3932"/>
      <c r="N67" s="3932"/>
      <c r="O67" s="3932"/>
      <c r="P67" s="3933"/>
      <c r="Q67" s="3933"/>
      <c r="R67" s="3934">
        <v>1</v>
      </c>
      <c r="S67" s="3935" t="str">
        <f>$K67</f>
        <v>.1</v>
      </c>
      <c r="T67" s="3936"/>
      <c r="U67" s="3937"/>
      <c r="V67" s="3938"/>
      <c r="W67" s="3939"/>
      <c r="X67" s="3938"/>
      <c r="Y67" s="3939"/>
      <c r="Z67" s="3926"/>
      <c r="AA67" s="3940" t="s">
        <v>67</v>
      </c>
      <c r="AB67" s="3926"/>
      <c r="AC67" s="3940" t="s">
        <v>67</v>
      </c>
      <c r="AD67" s="3153" t="s">
        <v>67</v>
      </c>
      <c r="AE67" s="3941"/>
      <c r="AF67" s="3942">
        <v>1</v>
      </c>
      <c r="AG67" s="3943"/>
      <c r="AH67" s="3940" t="s">
        <v>67</v>
      </c>
      <c r="AI67" s="3948" t="s">
        <v>531</v>
      </c>
      <c r="AJ67" s="3942" t="s">
        <v>92</v>
      </c>
      <c r="AK67" s="3944" t="s">
        <v>534</v>
      </c>
      <c r="AL67" s="3940" t="s">
        <v>67</v>
      </c>
      <c r="AM67" s="3945"/>
      <c r="AN67" s="3942">
        <v>1</v>
      </c>
      <c r="AO67" s="3946">
        <v>1</v>
      </c>
      <c r="AP67" s="3947" t="s">
        <v>67</v>
      </c>
      <c r="AQ67" s="3954"/>
      <c r="AR67" s="3942">
        <v>1</v>
      </c>
      <c r="AS67" s="2836" t="s">
        <v>530</v>
      </c>
      <c r="AT67" s="3938"/>
      <c r="AU67" s="3939">
        <v>497.68</v>
      </c>
      <c r="AV67" s="3938"/>
      <c r="AW67" s="3939">
        <v>12104.47</v>
      </c>
      <c r="AX67" s="3926">
        <v>45658</v>
      </c>
      <c r="AY67" s="3940" t="s">
        <v>67</v>
      </c>
      <c r="AZ67" s="3926">
        <v>46022</v>
      </c>
      <c r="BA67" s="3940" t="s">
        <v>67</v>
      </c>
      <c r="BB67" s="3949"/>
      <c r="BC67" s="3950" t="s">
        <v>500</v>
      </c>
      <c r="BD67" s="3951"/>
      <c r="BE67" s="3952"/>
      <c r="BF67" s="3952" t="str">
        <f>IF(T67="","",T67)</f>
        <v/>
      </c>
      <c r="BG67" s="3952"/>
      <c r="BH67" s="3952"/>
      <c r="BI67" s="3953">
        <v>0</v>
      </c>
    </row>
    <row customHeight="1" ht="14.25">
      <c r="A68" s="3927"/>
      <c r="B68" s="3927"/>
      <c r="C68" s="3927"/>
      <c r="D68" s="3927"/>
      <c r="E68" s="3928"/>
      <c r="F68" s="3928"/>
      <c r="G68" s="3928"/>
      <c r="H68" s="3928"/>
      <c r="I68" s="3929"/>
      <c r="J68" s="3929"/>
      <c r="K68" s="3930" t="str">
        <f>S64&amp;".1"</f>
        <v>.1.1</v>
      </c>
      <c r="L68" s="3931"/>
      <c r="M68" s="3932"/>
      <c r="N68" s="3932"/>
      <c r="O68" s="3932"/>
      <c r="P68" s="3933"/>
      <c r="Q68" s="3933"/>
      <c r="R68" s="3934">
        <v>1</v>
      </c>
      <c r="S68" s="3935" t="str">
        <f>$K68</f>
        <v>.1.1</v>
      </c>
      <c r="T68" s="3936"/>
      <c r="U68" s="3937"/>
      <c r="V68" s="3938"/>
      <c r="W68" s="3939"/>
      <c r="X68" s="3938"/>
      <c r="Y68" s="3939"/>
      <c r="Z68" s="3926"/>
      <c r="AA68" s="3940" t="s">
        <v>67</v>
      </c>
      <c r="AB68" s="3926"/>
      <c r="AC68" s="3940" t="s">
        <v>67</v>
      </c>
      <c r="AD68" s="3153" t="s">
        <v>67</v>
      </c>
      <c r="AE68" s="3941"/>
      <c r="AF68" s="3942">
        <v>1</v>
      </c>
      <c r="AG68" s="3943"/>
      <c r="AH68" s="3940" t="s">
        <v>67</v>
      </c>
      <c r="AI68" s="3941"/>
      <c r="AJ68" s="3942">
        <v>1</v>
      </c>
      <c r="AK68" s="3944" t="s">
        <v>28</v>
      </c>
      <c r="AL68" s="3940" t="s">
        <v>67</v>
      </c>
      <c r="AM68" s="3945"/>
      <c r="AN68" s="3942">
        <v>1</v>
      </c>
      <c r="AO68" s="3946"/>
      <c r="AP68" s="3947" t="s">
        <v>67</v>
      </c>
      <c r="AQ68" s="3948" t="s">
        <v>531</v>
      </c>
      <c r="AR68" s="3942" t="s">
        <v>111</v>
      </c>
      <c r="AS68" s="2836" t="s">
        <v>532</v>
      </c>
      <c r="AT68" s="3938"/>
      <c r="AU68" s="3939">
        <v>497.68</v>
      </c>
      <c r="AV68" s="3938"/>
      <c r="AW68" s="3939">
        <v>16628.86</v>
      </c>
      <c r="AX68" s="3926">
        <v>45658</v>
      </c>
      <c r="AY68" s="3940" t="s">
        <v>67</v>
      </c>
      <c r="AZ68" s="3926">
        <v>46022</v>
      </c>
      <c r="BA68" s="3940" t="s">
        <v>67</v>
      </c>
      <c r="BB68" s="3949"/>
      <c r="BC68" s="3950" t="s">
        <v>500</v>
      </c>
      <c r="BD68" s="3951"/>
      <c r="BE68" s="3952"/>
      <c r="BF68" s="3952" t="str">
        <f>IF(T68="","",T68)</f>
        <v/>
      </c>
      <c r="BG68" s="3952"/>
      <c r="BH68" s="3952"/>
      <c r="BI68" s="3953">
        <v>0</v>
      </c>
    </row>
    <row customHeight="1" ht="14.25">
      <c r="A69" s="3927"/>
      <c r="B69" s="3927"/>
      <c r="C69" s="3927"/>
      <c r="D69" s="3927"/>
      <c r="E69" s="3928"/>
      <c r="F69" s="3928"/>
      <c r="G69" s="3928"/>
      <c r="H69" s="3928"/>
      <c r="I69" s="3929"/>
      <c r="J69" s="3929"/>
      <c r="K69" s="3930" t="str">
        <f>S65&amp;".1"</f>
        <v>.1</v>
      </c>
      <c r="L69" s="3931"/>
      <c r="M69" s="3932"/>
      <c r="N69" s="3932"/>
      <c r="O69" s="3932"/>
      <c r="P69" s="3933"/>
      <c r="Q69" s="3933"/>
      <c r="R69" s="3934">
        <v>1</v>
      </c>
      <c r="S69" s="3935" t="str">
        <f>$K69</f>
        <v>.1</v>
      </c>
      <c r="T69" s="3936"/>
      <c r="U69" s="3937"/>
      <c r="V69" s="3938"/>
      <c r="W69" s="3939"/>
      <c r="X69" s="3938"/>
      <c r="Y69" s="3939"/>
      <c r="Z69" s="3926"/>
      <c r="AA69" s="3940" t="s">
        <v>67</v>
      </c>
      <c r="AB69" s="3926"/>
      <c r="AC69" s="3940" t="s">
        <v>67</v>
      </c>
      <c r="AD69" s="3153" t="s">
        <v>67</v>
      </c>
      <c r="AE69" s="3941"/>
      <c r="AF69" s="3942">
        <v>1</v>
      </c>
      <c r="AG69" s="3943"/>
      <c r="AH69" s="3940" t="s">
        <v>67</v>
      </c>
      <c r="AI69" s="3941"/>
      <c r="AJ69" s="3942">
        <v>1</v>
      </c>
      <c r="AK69" s="3944" t="s">
        <v>28</v>
      </c>
      <c r="AL69" s="3940" t="s">
        <v>67</v>
      </c>
      <c r="AM69" s="3945"/>
      <c r="AN69" s="3942">
        <v>1</v>
      </c>
      <c r="AO69" s="3946"/>
      <c r="AP69" s="3947" t="s">
        <v>67</v>
      </c>
      <c r="AQ69" s="3948" t="s">
        <v>531</v>
      </c>
      <c r="AR69" s="3942" t="s">
        <v>91</v>
      </c>
      <c r="AS69" s="2836" t="s">
        <v>533</v>
      </c>
      <c r="AT69" s="3938"/>
      <c r="AU69" s="3939">
        <v>497.68</v>
      </c>
      <c r="AV69" s="3938"/>
      <c r="AW69" s="3939">
        <v>27138.07</v>
      </c>
      <c r="AX69" s="3926">
        <v>45658</v>
      </c>
      <c r="AY69" s="3940" t="s">
        <v>67</v>
      </c>
      <c r="AZ69" s="3926">
        <v>46022</v>
      </c>
      <c r="BA69" s="3940" t="s">
        <v>67</v>
      </c>
      <c r="BB69" s="3949"/>
      <c r="BC69" s="3950" t="s">
        <v>500</v>
      </c>
      <c r="BD69" s="3951"/>
      <c r="BE69" s="3952"/>
      <c r="BF69" s="3952" t="str">
        <f>IF(T69="","",T69)</f>
        <v/>
      </c>
      <c r="BG69" s="3952"/>
      <c r="BH69" s="3952"/>
      <c r="BI69" s="3953">
        <v>0</v>
      </c>
    </row>
    <row customHeight="1" ht="14.25">
      <c r="A70" s="3927"/>
      <c r="B70" s="3927"/>
      <c r="C70" s="3927"/>
      <c r="D70" s="3927"/>
      <c r="E70" s="3928"/>
      <c r="F70" s="3928"/>
      <c r="G70" s="3928"/>
      <c r="H70" s="3928"/>
      <c r="I70" s="3929"/>
      <c r="J70" s="3929"/>
      <c r="K70" s="3930"/>
      <c r="L70" s="3931"/>
      <c r="M70" s="3932"/>
      <c r="N70" s="3932"/>
      <c r="O70" s="3932"/>
      <c r="P70" s="3933"/>
      <c r="Q70" s="3933"/>
      <c r="R70" s="3934"/>
      <c r="S70" s="3955"/>
      <c r="T70" s="3956"/>
      <c r="U70" s="3937"/>
      <c r="V70" s="4048"/>
      <c r="W70" s="4049"/>
      <c r="X70" s="4050"/>
      <c r="Y70" s="4051"/>
      <c r="Z70" s="4052"/>
      <c r="AA70" s="4053"/>
      <c r="AB70" s="4054"/>
      <c r="AC70" s="4055"/>
      <c r="AD70" s="3159"/>
      <c r="AE70" s="3941"/>
      <c r="AF70" s="3942"/>
      <c r="AG70" s="3943"/>
      <c r="AH70" s="3940"/>
      <c r="AI70" s="3941"/>
      <c r="AJ70" s="3942" t="s">
        <v>91</v>
      </c>
      <c r="AK70" s="3944"/>
      <c r="AL70" s="3940"/>
      <c r="AM70" s="3965"/>
      <c r="AN70" s="3942"/>
      <c r="AO70" s="3946"/>
      <c r="AP70" s="3966"/>
      <c r="AQ70" s="4056"/>
      <c r="AR70" s="4057"/>
      <c r="AS70" s="4058" t="s">
        <v>501</v>
      </c>
      <c r="AT70" s="4059"/>
      <c r="AU70" s="4060"/>
      <c r="AV70" s="4061"/>
      <c r="AW70" s="4062"/>
      <c r="AX70" s="4063"/>
      <c r="AY70" s="4064"/>
      <c r="AZ70" s="4065"/>
      <c r="BA70" s="4066"/>
      <c r="BB70" s="4067"/>
      <c r="BC70" s="3979"/>
      <c r="BD70" s="3951"/>
      <c r="BE70" s="3952"/>
      <c r="BF70" s="3952"/>
      <c r="BG70" s="3952"/>
      <c r="BH70" s="3952"/>
      <c r="BI70" s="3953">
        <v>0</v>
      </c>
    </row>
    <row customHeight="1" ht="14.25">
      <c r="A71" s="3927"/>
      <c r="B71" s="3927"/>
      <c r="C71" s="3927"/>
      <c r="D71" s="3927"/>
      <c r="E71" s="3928"/>
      <c r="F71" s="3928"/>
      <c r="G71" s="3928"/>
      <c r="H71" s="3928"/>
      <c r="I71" s="3929"/>
      <c r="J71" s="3929"/>
      <c r="K71" s="3930"/>
      <c r="L71" s="3931"/>
      <c r="M71" s="3932"/>
      <c r="N71" s="3932"/>
      <c r="O71" s="3932"/>
      <c r="P71" s="3933"/>
      <c r="Q71" s="3933"/>
      <c r="R71" s="3934"/>
      <c r="S71" s="3955"/>
      <c r="T71" s="3956"/>
      <c r="U71" s="3937"/>
      <c r="V71" s="4068"/>
      <c r="W71" s="4069"/>
      <c r="X71" s="4070"/>
      <c r="Y71" s="4071"/>
      <c r="Z71" s="4072"/>
      <c r="AA71" s="4073"/>
      <c r="AB71" s="4074"/>
      <c r="AC71" s="4075"/>
      <c r="AD71" s="3159"/>
      <c r="AE71" s="3941"/>
      <c r="AF71" s="3942"/>
      <c r="AG71" s="3943"/>
      <c r="AH71" s="3940"/>
      <c r="AI71" s="3941"/>
      <c r="AJ71" s="3942" t="s">
        <v>91</v>
      </c>
      <c r="AK71" s="3944"/>
      <c r="AL71" s="3940"/>
      <c r="AM71" s="4076"/>
      <c r="AN71" s="4077"/>
      <c r="AO71" s="4078" t="s">
        <v>521</v>
      </c>
      <c r="AP71" s="4079"/>
      <c r="AQ71" s="4080"/>
      <c r="AR71" s="4081"/>
      <c r="AS71" s="4082"/>
      <c r="AT71" s="4083"/>
      <c r="AU71" s="4084"/>
      <c r="AV71" s="4085"/>
      <c r="AW71" s="4086"/>
      <c r="AX71" s="4087"/>
      <c r="AY71" s="4088"/>
      <c r="AZ71" s="4089"/>
      <c r="BA71" s="4090"/>
      <c r="BB71" s="4091"/>
      <c r="BC71" s="3979"/>
      <c r="BD71" s="3951"/>
      <c r="BE71" s="3952"/>
      <c r="BF71" s="3952"/>
      <c r="BG71" s="3952"/>
      <c r="BH71" s="3952"/>
      <c r="BI71" s="3953">
        <v>0</v>
      </c>
    </row>
    <row customHeight="1" ht="14.25">
      <c r="A72" s="3927"/>
      <c r="B72" s="3927"/>
      <c r="C72" s="3927"/>
      <c r="D72" s="3927"/>
      <c r="E72" s="3928"/>
      <c r="F72" s="3928"/>
      <c r="G72" s="3928"/>
      <c r="H72" s="3928"/>
      <c r="I72" s="3929"/>
      <c r="J72" s="3929"/>
      <c r="K72" s="3930" t="str">
        <f>S66&amp;".1"</f>
        <v>.1</v>
      </c>
      <c r="L72" s="3931"/>
      <c r="M72" s="3932"/>
      <c r="N72" s="3932"/>
      <c r="O72" s="3932"/>
      <c r="P72" s="3933"/>
      <c r="Q72" s="3933"/>
      <c r="R72" s="3934">
        <v>1</v>
      </c>
      <c r="S72" s="3935" t="str">
        <f>$K72</f>
        <v>.1</v>
      </c>
      <c r="T72" s="3936"/>
      <c r="U72" s="3937"/>
      <c r="V72" s="3938"/>
      <c r="W72" s="3939"/>
      <c r="X72" s="3938"/>
      <c r="Y72" s="3939"/>
      <c r="Z72" s="3926"/>
      <c r="AA72" s="3940" t="s">
        <v>67</v>
      </c>
      <c r="AB72" s="3926"/>
      <c r="AC72" s="3940" t="s">
        <v>67</v>
      </c>
      <c r="AD72" s="3153" t="s">
        <v>67</v>
      </c>
      <c r="AE72" s="3941"/>
      <c r="AF72" s="3942">
        <v>1</v>
      </c>
      <c r="AG72" s="3943"/>
      <c r="AH72" s="3940" t="s">
        <v>67</v>
      </c>
      <c r="AI72" s="3948" t="s">
        <v>531</v>
      </c>
      <c r="AJ72" s="3942" t="s">
        <v>112</v>
      </c>
      <c r="AK72" s="3944" t="s">
        <v>535</v>
      </c>
      <c r="AL72" s="3940" t="s">
        <v>67</v>
      </c>
      <c r="AM72" s="3945"/>
      <c r="AN72" s="3942">
        <v>1</v>
      </c>
      <c r="AO72" s="3946">
        <v>1</v>
      </c>
      <c r="AP72" s="3947" t="s">
        <v>67</v>
      </c>
      <c r="AQ72" s="3954"/>
      <c r="AR72" s="3942">
        <v>1</v>
      </c>
      <c r="AS72" s="2836" t="s">
        <v>530</v>
      </c>
      <c r="AT72" s="3938"/>
      <c r="AU72" s="3939">
        <v>497.68</v>
      </c>
      <c r="AV72" s="3938"/>
      <c r="AW72" s="3939">
        <v>12909.68</v>
      </c>
      <c r="AX72" s="3926">
        <v>45658</v>
      </c>
      <c r="AY72" s="3940" t="s">
        <v>67</v>
      </c>
      <c r="AZ72" s="3926">
        <v>46022</v>
      </c>
      <c r="BA72" s="3940" t="s">
        <v>67</v>
      </c>
      <c r="BB72" s="3949"/>
      <c r="BC72" s="3950" t="s">
        <v>500</v>
      </c>
      <c r="BD72" s="3951"/>
      <c r="BE72" s="3952"/>
      <c r="BF72" s="3952" t="str">
        <f>IF(T72="","",T72)</f>
        <v/>
      </c>
      <c r="BG72" s="3952"/>
      <c r="BH72" s="3952"/>
      <c r="BI72" s="3953">
        <v>0</v>
      </c>
    </row>
    <row customHeight="1" ht="14.25">
      <c r="A73" s="3927"/>
      <c r="B73" s="3927"/>
      <c r="C73" s="3927"/>
      <c r="D73" s="3927"/>
      <c r="E73" s="3928"/>
      <c r="F73" s="3928"/>
      <c r="G73" s="3928"/>
      <c r="H73" s="3928"/>
      <c r="I73" s="3929"/>
      <c r="J73" s="3929"/>
      <c r="K73" s="3930" t="str">
        <f>S69&amp;".1"</f>
        <v>.1.1</v>
      </c>
      <c r="L73" s="3931"/>
      <c r="M73" s="3932"/>
      <c r="N73" s="3932"/>
      <c r="O73" s="3932"/>
      <c r="P73" s="3933"/>
      <c r="Q73" s="3933"/>
      <c r="R73" s="3934">
        <v>1</v>
      </c>
      <c r="S73" s="3935" t="str">
        <f>$K73</f>
        <v>.1.1</v>
      </c>
      <c r="T73" s="3936"/>
      <c r="U73" s="3937"/>
      <c r="V73" s="3938"/>
      <c r="W73" s="3939"/>
      <c r="X73" s="3938"/>
      <c r="Y73" s="3939"/>
      <c r="Z73" s="3926"/>
      <c r="AA73" s="3940" t="s">
        <v>67</v>
      </c>
      <c r="AB73" s="3926"/>
      <c r="AC73" s="3940" t="s">
        <v>67</v>
      </c>
      <c r="AD73" s="3153" t="s">
        <v>67</v>
      </c>
      <c r="AE73" s="3941"/>
      <c r="AF73" s="3942">
        <v>1</v>
      </c>
      <c r="AG73" s="3943"/>
      <c r="AH73" s="3940" t="s">
        <v>67</v>
      </c>
      <c r="AI73" s="3941"/>
      <c r="AJ73" s="3942">
        <v>1</v>
      </c>
      <c r="AK73" s="3944" t="s">
        <v>28</v>
      </c>
      <c r="AL73" s="3940" t="s">
        <v>67</v>
      </c>
      <c r="AM73" s="3945"/>
      <c r="AN73" s="3942">
        <v>1</v>
      </c>
      <c r="AO73" s="3946"/>
      <c r="AP73" s="3947" t="s">
        <v>67</v>
      </c>
      <c r="AQ73" s="3948" t="s">
        <v>531</v>
      </c>
      <c r="AR73" s="3942" t="s">
        <v>111</v>
      </c>
      <c r="AS73" s="2836" t="s">
        <v>532</v>
      </c>
      <c r="AT73" s="3938"/>
      <c r="AU73" s="3939">
        <v>497.68</v>
      </c>
      <c r="AV73" s="3938"/>
      <c r="AW73" s="3939">
        <v>17419.21</v>
      </c>
      <c r="AX73" s="3926">
        <v>45658</v>
      </c>
      <c r="AY73" s="3940" t="s">
        <v>67</v>
      </c>
      <c r="AZ73" s="3926">
        <v>46022</v>
      </c>
      <c r="BA73" s="3940" t="s">
        <v>67</v>
      </c>
      <c r="BB73" s="3949"/>
      <c r="BC73" s="3950" t="s">
        <v>500</v>
      </c>
      <c r="BD73" s="3951"/>
      <c r="BE73" s="3952"/>
      <c r="BF73" s="3952" t="str">
        <f>IF(T73="","",T73)</f>
        <v/>
      </c>
      <c r="BG73" s="3952"/>
      <c r="BH73" s="3952"/>
      <c r="BI73" s="3953">
        <v>0</v>
      </c>
    </row>
    <row customHeight="1" ht="14.25">
      <c r="A74" s="3927"/>
      <c r="B74" s="3927"/>
      <c r="C74" s="3927"/>
      <c r="D74" s="3927"/>
      <c r="E74" s="3928"/>
      <c r="F74" s="3928"/>
      <c r="G74" s="3928"/>
      <c r="H74" s="3928"/>
      <c r="I74" s="3929"/>
      <c r="J74" s="3929"/>
      <c r="K74" s="3930" t="str">
        <f>S70&amp;".1"</f>
        <v>.1</v>
      </c>
      <c r="L74" s="3931"/>
      <c r="M74" s="3932"/>
      <c r="N74" s="3932"/>
      <c r="O74" s="3932"/>
      <c r="P74" s="3933"/>
      <c r="Q74" s="3933"/>
      <c r="R74" s="3934">
        <v>1</v>
      </c>
      <c r="S74" s="3935" t="str">
        <f>$K74</f>
        <v>.1</v>
      </c>
      <c r="T74" s="3936"/>
      <c r="U74" s="3937"/>
      <c r="V74" s="3938"/>
      <c r="W74" s="3939"/>
      <c r="X74" s="3938"/>
      <c r="Y74" s="3939"/>
      <c r="Z74" s="3926"/>
      <c r="AA74" s="3940" t="s">
        <v>67</v>
      </c>
      <c r="AB74" s="3926"/>
      <c r="AC74" s="3940" t="s">
        <v>67</v>
      </c>
      <c r="AD74" s="3153" t="s">
        <v>67</v>
      </c>
      <c r="AE74" s="3941"/>
      <c r="AF74" s="3942">
        <v>1</v>
      </c>
      <c r="AG74" s="3943"/>
      <c r="AH74" s="3940" t="s">
        <v>67</v>
      </c>
      <c r="AI74" s="3941"/>
      <c r="AJ74" s="3942">
        <v>1</v>
      </c>
      <c r="AK74" s="3944" t="s">
        <v>28</v>
      </c>
      <c r="AL74" s="3940" t="s">
        <v>67</v>
      </c>
      <c r="AM74" s="3945"/>
      <c r="AN74" s="3942">
        <v>1</v>
      </c>
      <c r="AO74" s="3946"/>
      <c r="AP74" s="3947" t="s">
        <v>67</v>
      </c>
      <c r="AQ74" s="3948" t="s">
        <v>531</v>
      </c>
      <c r="AR74" s="3942" t="s">
        <v>91</v>
      </c>
      <c r="AS74" s="2836" t="s">
        <v>533</v>
      </c>
      <c r="AT74" s="3938"/>
      <c r="AU74" s="3939">
        <v>497.68</v>
      </c>
      <c r="AV74" s="3938"/>
      <c r="AW74" s="3939">
        <v>27888.7</v>
      </c>
      <c r="AX74" s="3926">
        <v>45658</v>
      </c>
      <c r="AY74" s="3940" t="s">
        <v>67</v>
      </c>
      <c r="AZ74" s="3926">
        <v>46022</v>
      </c>
      <c r="BA74" s="3940" t="s">
        <v>67</v>
      </c>
      <c r="BB74" s="3949"/>
      <c r="BC74" s="3950" t="s">
        <v>500</v>
      </c>
      <c r="BD74" s="3951"/>
      <c r="BE74" s="3952"/>
      <c r="BF74" s="3952" t="str">
        <f>IF(T74="","",T74)</f>
        <v/>
      </c>
      <c r="BG74" s="3952"/>
      <c r="BH74" s="3952"/>
      <c r="BI74" s="3953">
        <v>0</v>
      </c>
    </row>
    <row customHeight="1" ht="14.25">
      <c r="A75" s="3927"/>
      <c r="B75" s="3927"/>
      <c r="C75" s="3927"/>
      <c r="D75" s="3927"/>
      <c r="E75" s="3928"/>
      <c r="F75" s="3928"/>
      <c r="G75" s="3928"/>
      <c r="H75" s="3928"/>
      <c r="I75" s="3929"/>
      <c r="J75" s="3929"/>
      <c r="K75" s="3930"/>
      <c r="L75" s="3931"/>
      <c r="M75" s="3932"/>
      <c r="N75" s="3932"/>
      <c r="O75" s="3932"/>
      <c r="P75" s="3933"/>
      <c r="Q75" s="3933"/>
      <c r="R75" s="3934"/>
      <c r="S75" s="3955"/>
      <c r="T75" s="3956"/>
      <c r="U75" s="3937"/>
      <c r="V75" s="4092"/>
      <c r="W75" s="4093"/>
      <c r="X75" s="4094"/>
      <c r="Y75" s="4095"/>
      <c r="Z75" s="4096"/>
      <c r="AA75" s="4097"/>
      <c r="AB75" s="4098"/>
      <c r="AC75" s="4099"/>
      <c r="AD75" s="3159"/>
      <c r="AE75" s="3941"/>
      <c r="AF75" s="3942"/>
      <c r="AG75" s="3943"/>
      <c r="AH75" s="3940"/>
      <c r="AI75" s="3941"/>
      <c r="AJ75" s="3942" t="s">
        <v>92</v>
      </c>
      <c r="AK75" s="3944"/>
      <c r="AL75" s="3940"/>
      <c r="AM75" s="3965"/>
      <c r="AN75" s="3942"/>
      <c r="AO75" s="3946"/>
      <c r="AP75" s="3966"/>
      <c r="AQ75" s="4100"/>
      <c r="AR75" s="4101"/>
      <c r="AS75" s="4102" t="s">
        <v>501</v>
      </c>
      <c r="AT75" s="4103"/>
      <c r="AU75" s="4104"/>
      <c r="AV75" s="4105"/>
      <c r="AW75" s="4106"/>
      <c r="AX75" s="4107"/>
      <c r="AY75" s="4108"/>
      <c r="AZ75" s="4109"/>
      <c r="BA75" s="4110"/>
      <c r="BB75" s="4111"/>
      <c r="BC75" s="3979"/>
      <c r="BD75" s="3951"/>
      <c r="BE75" s="3952"/>
      <c r="BF75" s="3952"/>
      <c r="BG75" s="3952"/>
      <c r="BH75" s="3952"/>
      <c r="BI75" s="3953">
        <v>0</v>
      </c>
    </row>
    <row customHeight="1" ht="14.25">
      <c r="A76" s="3927"/>
      <c r="B76" s="3927"/>
      <c r="C76" s="3927"/>
      <c r="D76" s="3927"/>
      <c r="E76" s="3928"/>
      <c r="F76" s="3928"/>
      <c r="G76" s="3928"/>
      <c r="H76" s="3928"/>
      <c r="I76" s="3929"/>
      <c r="J76" s="3929"/>
      <c r="K76" s="3930"/>
      <c r="L76" s="3931"/>
      <c r="M76" s="3932"/>
      <c r="N76" s="3932"/>
      <c r="O76" s="3932"/>
      <c r="P76" s="3933"/>
      <c r="Q76" s="3933"/>
      <c r="R76" s="3934"/>
      <c r="S76" s="3955"/>
      <c r="T76" s="3956"/>
      <c r="U76" s="3937"/>
      <c r="V76" s="4112"/>
      <c r="W76" s="4113"/>
      <c r="X76" s="4114"/>
      <c r="Y76" s="4115"/>
      <c r="Z76" s="4116"/>
      <c r="AA76" s="4117"/>
      <c r="AB76" s="4118"/>
      <c r="AC76" s="4119"/>
      <c r="AD76" s="3159"/>
      <c r="AE76" s="3941"/>
      <c r="AF76" s="3942"/>
      <c r="AG76" s="3943"/>
      <c r="AH76" s="3940"/>
      <c r="AI76" s="3941"/>
      <c r="AJ76" s="3942" t="s">
        <v>92</v>
      </c>
      <c r="AK76" s="3944"/>
      <c r="AL76" s="3940"/>
      <c r="AM76" s="4120"/>
      <c r="AN76" s="4121"/>
      <c r="AO76" s="4122" t="s">
        <v>521</v>
      </c>
      <c r="AP76" s="4123"/>
      <c r="AQ76" s="4124"/>
      <c r="AR76" s="4125"/>
      <c r="AS76" s="4126"/>
      <c r="AT76" s="4127"/>
      <c r="AU76" s="4128"/>
      <c r="AV76" s="4129"/>
      <c r="AW76" s="4130"/>
      <c r="AX76" s="4131"/>
      <c r="AY76" s="4132"/>
      <c r="AZ76" s="4133"/>
      <c r="BA76" s="4134"/>
      <c r="BB76" s="4135"/>
      <c r="BC76" s="3979"/>
      <c r="BD76" s="3951"/>
      <c r="BE76" s="3952"/>
      <c r="BF76" s="3952"/>
      <c r="BG76" s="3952"/>
      <c r="BH76" s="3952"/>
      <c r="BI76" s="3953">
        <v>0</v>
      </c>
    </row>
    <row customHeight="1" ht="11.549999999999999">
      <c r="A77" s="1419" t="s">
        <v>275</v>
      </c>
      <c r="B77" s="1419"/>
      <c r="C77" s="1419"/>
      <c r="D77" s="1419"/>
      <c r="E77" s="2315"/>
      <c r="F77" s="2315"/>
      <c r="G77" s="2315"/>
      <c r="H77" s="2315"/>
      <c r="I77" s="2342"/>
      <c r="J77" s="2342"/>
      <c r="K77" s="2312"/>
      <c r="L77" s="1420"/>
      <c r="P77" s="2313"/>
      <c r="Q77" s="2313"/>
      <c r="R77" s="413"/>
      <c r="S77" s="2398"/>
      <c r="T77" s="2417"/>
      <c r="U77" s="356"/>
      <c r="V77" s="1449"/>
      <c r="W77" s="1552"/>
      <c r="X77" s="1449"/>
      <c r="Y77" s="1552"/>
      <c r="Z77" s="1449"/>
      <c r="AA77" s="1449"/>
      <c r="AB77" s="1449"/>
      <c r="AC77" s="1449"/>
      <c r="AD77" s="2242"/>
      <c r="AE77" s="2382"/>
      <c r="AF77" s="2261"/>
      <c r="AG77" s="2419"/>
      <c r="AH77" s="2163"/>
      <c r="AI77" s="350"/>
      <c r="AJ77" s="471"/>
      <c r="AK77" s="369" t="s">
        <v>522</v>
      </c>
      <c r="AL77" s="1449"/>
      <c r="AM77" s="1449"/>
      <c r="AN77" s="1449"/>
      <c r="AO77" s="1449"/>
      <c r="AP77" s="1449"/>
      <c r="AQ77" s="1449"/>
      <c r="AR77" s="1449"/>
      <c r="AS77" s="1449"/>
      <c r="AT77" s="1449"/>
      <c r="AU77" s="1552"/>
      <c r="AV77" s="1449"/>
      <c r="AW77" s="1552"/>
      <c r="AX77" s="1449"/>
      <c r="AY77" s="1449"/>
      <c r="AZ77" s="1449"/>
      <c r="BA77" s="1449"/>
      <c r="BB77" s="1453"/>
      <c r="BC77" s="2310"/>
      <c r="BE77" s="556"/>
      <c r="BF77" s="556"/>
      <c r="BG77" s="556"/>
      <c r="BH77" s="556"/>
      <c r="BI77" s="1211">
        <v>11</v>
      </c>
    </row>
    <row customHeight="1" ht="11.549999999999999">
      <c r="A78" s="1419" t="s">
        <v>275</v>
      </c>
      <c r="B78" s="1419" t="s">
        <v>276</v>
      </c>
      <c r="C78" s="1419" t="s">
        <v>277</v>
      </c>
      <c r="D78" s="1419" t="s">
        <v>528</v>
      </c>
      <c r="E78" s="2315"/>
      <c r="F78" s="2315"/>
      <c r="G78" s="2315"/>
      <c r="H78" s="2315"/>
      <c r="I78" s="2342"/>
      <c r="J78" s="2342"/>
      <c r="K78" s="2312"/>
      <c r="L78" s="1420"/>
      <c r="P78" s="2313"/>
      <c r="Q78" s="2313"/>
      <c r="R78" s="413"/>
      <c r="S78" s="2399"/>
      <c r="T78" s="2418"/>
      <c r="U78" s="356"/>
      <c r="V78" s="1449"/>
      <c r="W78" s="1450" t="str">
        <f>Z52&amp;"-"&amp;AB52</f>
        <v>-</v>
      </c>
      <c r="X78" s="1449"/>
      <c r="Y78" s="1450" t="str">
        <f>AB52&amp;"-"&amp;AD52</f>
        <v>-да</v>
      </c>
      <c r="Z78" s="1449"/>
      <c r="AA78" s="1449"/>
      <c r="AB78" s="1449"/>
      <c r="AC78" s="1449"/>
      <c r="AD78" s="2168"/>
      <c r="AE78" s="368"/>
      <c r="AF78" s="370"/>
      <c r="AG78" s="472" t="s">
        <v>504</v>
      </c>
      <c r="AH78" s="1449"/>
      <c r="AI78" s="1449"/>
      <c r="AJ78" s="1449"/>
      <c r="AK78" s="1449"/>
      <c r="AL78" s="1449"/>
      <c r="AM78" s="1449"/>
      <c r="AN78" s="1449"/>
      <c r="AO78" s="1449"/>
      <c r="AP78" s="1449"/>
      <c r="AQ78" s="1449"/>
      <c r="AR78" s="1449"/>
      <c r="AS78" s="1449"/>
      <c r="AT78" s="1449"/>
      <c r="AU78" s="1450" t="str">
        <f>AX52&amp;"-"&amp;AZ52</f>
        <v>45658-46022</v>
      </c>
      <c r="AV78" s="1449"/>
      <c r="AW78" s="1450" t="str">
        <f>AZ52&amp;"-"&amp;BB52</f>
        <v>46022-</v>
      </c>
      <c r="AX78" s="1449"/>
      <c r="AY78" s="1449"/>
      <c r="AZ78" s="1449"/>
      <c r="BA78" s="1449"/>
      <c r="BB78" s="1452" t="str">
        <f>BE52&amp;"-"&amp;BG52</f>
        <v>-</v>
      </c>
      <c r="BC78" s="2310"/>
      <c r="BE78" s="556"/>
      <c r="BF78" s="556" t="str">
        <f>IF(T78="","",T78)</f>
        <v/>
      </c>
      <c r="BG78" s="556"/>
      <c r="BH78" s="556"/>
      <c r="BI78" s="1211">
        <v>11</v>
      </c>
    </row>
    <row customHeight="1" ht="11.549999999999999">
      <c r="A79" s="1419" t="s">
        <v>275</v>
      </c>
      <c r="B79" s="1419" t="s">
        <v>276</v>
      </c>
      <c r="C79" s="1419" t="s">
        <v>277</v>
      </c>
      <c r="D79" s="1419" t="s">
        <v>528</v>
      </c>
      <c r="E79" s="2315"/>
      <c r="F79" s="2315"/>
      <c r="G79" s="2315"/>
      <c r="H79" s="2315"/>
      <c r="I79" s="2342"/>
      <c r="J79" s="2312"/>
      <c r="K79" s="1419"/>
      <c r="L79" s="1420"/>
      <c r="P79" s="2313"/>
      <c r="Q79" s="2313"/>
      <c r="R79" s="412"/>
      <c r="S79" s="1334"/>
      <c r="T79" s="343" t="s">
        <v>467</v>
      </c>
      <c r="U79" s="423"/>
      <c r="V79" s="423"/>
      <c r="W79" s="423"/>
      <c r="X79" s="423"/>
      <c r="Y79" s="423"/>
      <c r="Z79" s="423"/>
      <c r="AA79" s="423"/>
      <c r="AB79" s="423"/>
      <c r="AC79" s="380"/>
      <c r="AD79" s="1561"/>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380"/>
      <c r="BC79" s="2311"/>
      <c r="BE79" s="556"/>
      <c r="BF79" s="556" t="str">
        <f>IF(T79="","",T79)</f>
        <v>Добавить строку</v>
      </c>
      <c r="BG79" s="556"/>
      <c r="BH79" s="556"/>
      <c r="BI79" s="1211">
        <v>11</v>
      </c>
    </row>
    <row s="2850" customFormat="1" customHeight="1" ht="0">
      <c r="A80" s="1399" t="s">
        <v>275</v>
      </c>
      <c r="B80" s="1399" t="s">
        <v>276</v>
      </c>
      <c r="C80" s="1399" t="s">
        <v>277</v>
      </c>
      <c r="D80" s="1399" t="s">
        <v>528</v>
      </c>
      <c r="E80" s="2315"/>
      <c r="F80" s="2315"/>
      <c r="G80" s="2315"/>
      <c r="H80" s="2315"/>
      <c r="I80" s="2312"/>
      <c r="J80" s="1399"/>
      <c r="K80" s="1399"/>
      <c r="L80" s="1402"/>
      <c r="M80" s="566"/>
      <c r="N80" s="566"/>
      <c r="O80" s="566"/>
      <c r="P80" s="2313"/>
      <c r="Q80" s="1537"/>
      <c r="R80" s="412"/>
      <c r="S80" s="1442"/>
      <c r="T80" s="1443"/>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1444"/>
      <c r="AV80" s="1444"/>
      <c r="AW80" s="1444"/>
      <c r="AX80" s="1444"/>
      <c r="AY80" s="1444"/>
      <c r="AZ80" s="1444"/>
      <c r="BA80" s="1444"/>
      <c r="BB80" s="1444"/>
      <c r="BC80" s="1445"/>
      <c r="BE80" s="556"/>
      <c r="BF80" s="556" t="str">
        <f>IF(T80="","",T80)</f>
        <v/>
      </c>
      <c r="BG80" s="556"/>
      <c r="BH80" s="556"/>
      <c r="BI80" s="567">
        <v>0</v>
      </c>
    </row>
    <row s="2850" customFormat="1" customHeight="1" ht="0">
      <c r="A81" s="1399" t="s">
        <v>275</v>
      </c>
      <c r="B81" s="1399" t="s">
        <v>276</v>
      </c>
      <c r="C81" s="1399" t="s">
        <v>277</v>
      </c>
      <c r="D81" s="1399" t="s">
        <v>528</v>
      </c>
      <c r="E81" s="2315"/>
      <c r="F81" s="2315"/>
      <c r="G81" s="2315"/>
      <c r="H81" s="2314"/>
      <c r="I81" s="1399"/>
      <c r="J81" s="1399"/>
      <c r="K81" s="1399"/>
      <c r="L81" s="1402"/>
      <c r="M81" s="1371"/>
      <c r="N81" s="1371"/>
      <c r="O81" s="574"/>
      <c r="P81" s="436"/>
      <c r="Q81" s="1400"/>
      <c r="R81" s="1457"/>
      <c r="S81" s="1442"/>
      <c r="T81" s="1443"/>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1444"/>
      <c r="AV81" s="1444"/>
      <c r="AW81" s="1444"/>
      <c r="AX81" s="1444"/>
      <c r="AY81" s="1444"/>
      <c r="AZ81" s="1444"/>
      <c r="BA81" s="1444"/>
      <c r="BB81" s="1444"/>
      <c r="BC81" s="1445"/>
      <c r="BE81" s="556"/>
      <c r="BF81" s="556" t="str">
        <f>IF(T81="","",T81)</f>
        <v/>
      </c>
      <c r="BG81" s="556"/>
      <c r="BH81" s="556"/>
      <c r="BI81" s="567">
        <v>0</v>
      </c>
    </row>
    <row s="2850" customFormat="1" customHeight="1" ht="0">
      <c r="A82" s="1399" t="s">
        <v>275</v>
      </c>
      <c r="B82" s="1399" t="s">
        <v>276</v>
      </c>
      <c r="C82" s="1399" t="s">
        <v>277</v>
      </c>
      <c r="D82" s="1370"/>
      <c r="E82" s="2315"/>
      <c r="F82" s="2315"/>
      <c r="G82" s="2314"/>
      <c r="H82" s="1370"/>
      <c r="I82" s="1370"/>
      <c r="J82" s="1370"/>
      <c r="K82" s="1370"/>
      <c r="L82" s="1550"/>
      <c r="M82" s="1371"/>
      <c r="N82" s="1371"/>
      <c r="P82" s="1372"/>
      <c r="Q82" s="1373"/>
      <c r="R82" s="1372"/>
      <c r="S82" s="1378"/>
      <c r="T82" s="1381"/>
      <c r="U82" s="1380"/>
      <c r="V82" s="1380"/>
      <c r="W82" s="1380"/>
      <c r="X82" s="1380"/>
      <c r="Y82" s="1380"/>
      <c r="Z82" s="1380"/>
      <c r="AA82" s="1380"/>
      <c r="AB82" s="1380"/>
      <c r="AC82" s="1380"/>
      <c r="AD82" s="1380"/>
      <c r="AE82" s="1380"/>
      <c r="AF82" s="1380"/>
      <c r="AG82" s="1380"/>
      <c r="AH82" s="1380"/>
      <c r="AI82" s="1380"/>
      <c r="AJ82" s="1380"/>
      <c r="AK82" s="1380"/>
      <c r="AL82" s="1380"/>
      <c r="AM82" s="1380"/>
      <c r="AN82" s="1380"/>
      <c r="AO82" s="1380"/>
      <c r="AP82" s="1380"/>
      <c r="AQ82" s="1380"/>
      <c r="AR82" s="1380"/>
      <c r="AS82" s="1380"/>
      <c r="AT82" s="1380"/>
      <c r="AU82" s="1380"/>
      <c r="AV82" s="1380"/>
      <c r="AW82" s="1380"/>
      <c r="AX82" s="1380"/>
      <c r="AY82" s="1380"/>
      <c r="AZ82" s="1380"/>
      <c r="BA82" s="1380"/>
      <c r="BB82" s="1380"/>
      <c r="BC82" s="1380"/>
      <c r="BE82" s="845"/>
      <c r="BF82" s="845" t="str">
        <f>IF(T82="","",T82)</f>
        <v/>
      </c>
      <c r="BG82" s="845"/>
      <c r="BH82" s="845"/>
      <c r="BI82" s="574">
        <v>0</v>
      </c>
    </row>
    <row s="2850" customFormat="1" customHeight="1" ht="0">
      <c r="A83" s="1399" t="s">
        <v>275</v>
      </c>
      <c r="B83" s="1399" t="s">
        <v>276</v>
      </c>
      <c r="C83" s="1370"/>
      <c r="D83" s="1370"/>
      <c r="E83" s="2315"/>
      <c r="F83" s="2314"/>
      <c r="G83" s="1370"/>
      <c r="H83" s="1370"/>
      <c r="I83" s="1370"/>
      <c r="J83" s="1370"/>
      <c r="K83" s="1370"/>
      <c r="L83" s="1550"/>
      <c r="M83" s="1377"/>
      <c r="N83" s="1377"/>
      <c r="P83" s="1372"/>
      <c r="Q83" s="1373"/>
      <c r="R83" s="1372"/>
      <c r="S83" s="1378"/>
      <c r="T83" s="1381" t="s">
        <v>278</v>
      </c>
      <c r="U83" s="1380"/>
      <c r="V83" s="1380"/>
      <c r="W83" s="1380"/>
      <c r="X83" s="1380"/>
      <c r="Y83" s="1380"/>
      <c r="Z83" s="1380"/>
      <c r="AA83" s="1380"/>
      <c r="AB83" s="1380"/>
      <c r="AC83" s="1380"/>
      <c r="AD83" s="1380"/>
      <c r="AE83" s="1380"/>
      <c r="AF83" s="1380"/>
      <c r="AG83" s="1380"/>
      <c r="AH83" s="1380"/>
      <c r="AI83" s="1380"/>
      <c r="AJ83" s="1380"/>
      <c r="AK83" s="1380"/>
      <c r="AL83" s="1380"/>
      <c r="AM83" s="1380"/>
      <c r="AN83" s="1380"/>
      <c r="AO83" s="1380"/>
      <c r="AP83" s="1380"/>
      <c r="AQ83" s="1380"/>
      <c r="AR83" s="1380"/>
      <c r="AS83" s="1380"/>
      <c r="AT83" s="1380"/>
      <c r="AU83" s="1380"/>
      <c r="AV83" s="1380"/>
      <c r="AW83" s="1380"/>
      <c r="AX83" s="1380"/>
      <c r="AY83" s="1380"/>
      <c r="AZ83" s="1380"/>
      <c r="BA83" s="1380"/>
      <c r="BB83" s="1380"/>
      <c r="BC83" s="1380"/>
      <c r="BE83" s="845"/>
      <c r="BF83" s="845" t="str">
        <f>IF(T83="","",T83)</f>
        <v>Добавить централизованную систему для дифференциации</v>
      </c>
      <c r="BG83" s="845"/>
      <c r="BH83" s="845"/>
      <c r="BI83" s="574">
        <v>0</v>
      </c>
    </row>
    <row s="2850" customFormat="1" customHeight="1" ht="0">
      <c r="A84" s="1399" t="s">
        <v>275</v>
      </c>
      <c r="B84" s="1399"/>
      <c r="C84" s="1399"/>
      <c r="D84" s="1399"/>
      <c r="E84" s="2314"/>
      <c r="F84" s="1399"/>
      <c r="G84" s="1399"/>
      <c r="H84" s="1399"/>
      <c r="I84" s="1399"/>
      <c r="J84" s="1399"/>
      <c r="K84" s="1399"/>
      <c r="L84" s="1402"/>
      <c r="M84" s="1377"/>
      <c r="N84" s="1377"/>
      <c r="O84" s="574"/>
      <c r="P84" s="436"/>
      <c r="Q84" s="1400"/>
      <c r="R84" s="436"/>
      <c r="S84" s="1378"/>
      <c r="T84" s="1381" t="s">
        <v>279</v>
      </c>
      <c r="U84" s="1380"/>
      <c r="V84" s="1380"/>
      <c r="W84" s="1380"/>
      <c r="X84" s="1380"/>
      <c r="Y84" s="1380"/>
      <c r="Z84" s="1380"/>
      <c r="AA84" s="1380"/>
      <c r="AB84" s="1380"/>
      <c r="AC84" s="1380"/>
      <c r="AD84" s="1380"/>
      <c r="AE84" s="1380"/>
      <c r="AF84" s="1380"/>
      <c r="AG84" s="1380"/>
      <c r="AH84" s="1380"/>
      <c r="AI84" s="1380"/>
      <c r="AJ84" s="1380"/>
      <c r="AK84" s="1380"/>
      <c r="AL84" s="1380"/>
      <c r="AM84" s="1380"/>
      <c r="AN84" s="1380"/>
      <c r="AO84" s="1380"/>
      <c r="AP84" s="1380"/>
      <c r="AQ84" s="1380"/>
      <c r="AR84" s="1380"/>
      <c r="AS84" s="1380"/>
      <c r="AT84" s="1380"/>
      <c r="AU84" s="1380"/>
      <c r="AV84" s="1380"/>
      <c r="AW84" s="1380"/>
      <c r="AX84" s="1380"/>
      <c r="AY84" s="1380"/>
      <c r="AZ84" s="1380"/>
      <c r="BA84" s="1380"/>
      <c r="BB84" s="1380"/>
      <c r="BC84" s="1380"/>
      <c r="BE84" s="556"/>
      <c r="BF84" s="556" t="str">
        <f>IF(T84="","",T84)</f>
        <v>Добавить территорию для дифференциации</v>
      </c>
      <c r="BG84" s="556"/>
      <c r="BH84" s="556"/>
      <c r="BI84" s="567">
        <v>0</v>
      </c>
    </row>
    <row s="2850" customFormat="1" customHeight="1" ht="0">
      <c r="A85" s="1370"/>
      <c r="B85" s="1370"/>
      <c r="C85" s="1370"/>
      <c r="D85" s="1370"/>
      <c r="E85" s="1399"/>
      <c r="F85" s="1370"/>
      <c r="G85" s="1370"/>
      <c r="H85" s="1370"/>
      <c r="I85" s="1370"/>
      <c r="J85" s="1370"/>
      <c r="K85" s="1370"/>
      <c r="L85" s="1550"/>
      <c r="M85" s="1377"/>
      <c r="N85" s="1377"/>
      <c r="P85" s="1372"/>
      <c r="Q85" s="1373"/>
      <c r="R85" s="1372"/>
      <c r="S85" s="1378"/>
      <c r="T85" s="1381" t="s">
        <v>280</v>
      </c>
      <c r="U85" s="1380"/>
      <c r="V85" s="1380"/>
      <c r="W85" s="1380"/>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380"/>
      <c r="AS85" s="1380"/>
      <c r="AT85" s="1380"/>
      <c r="AU85" s="1380"/>
      <c r="AV85" s="1380"/>
      <c r="AW85" s="1380"/>
      <c r="AX85" s="1380"/>
      <c r="AY85" s="1380"/>
      <c r="AZ85" s="1380"/>
      <c r="BA85" s="1380"/>
      <c r="BB85" s="1380"/>
      <c r="BC85" s="1380"/>
      <c r="BE85" s="845"/>
      <c r="BF85" s="845" t="str">
        <f>IF(T85="","",T85)</f>
        <v>Добавить наименование тарифа</v>
      </c>
      <c r="BG85" s="845"/>
      <c r="BH85" s="845"/>
      <c r="BI85" s="574">
        <v>0</v>
      </c>
    </row>
    <row customHeight="1" ht="11.549999999999999">
      <c r="M86" s="1216"/>
      <c r="N86" s="1216"/>
      <c r="O86" s="593"/>
      <c r="P86" s="1216"/>
      <c r="Q86" s="1216"/>
      <c r="R86" s="1211"/>
      <c r="S86" s="1211"/>
      <c r="BD86" s="1211"/>
      <c r="BE86" s="1211"/>
      <c r="BF86" s="1211"/>
      <c r="BG86" s="1211"/>
      <c r="BH86" s="1211"/>
      <c r="BI86" s="1211">
        <v>11</v>
      </c>
    </row>
    <row customHeight="1" ht="14.699999999999998">
      <c r="O87" s="593"/>
      <c r="S87" s="1309"/>
      <c r="T87" s="2341"/>
      <c r="U87" s="2341"/>
      <c r="V87" s="2341"/>
      <c r="W87" s="2341"/>
      <c r="X87" s="2341"/>
      <c r="Y87" s="2341"/>
      <c r="Z87" s="2341"/>
      <c r="AA87" s="2341"/>
      <c r="AB87" s="2341"/>
      <c r="AC87" s="2341"/>
      <c r="AD87" s="2341"/>
      <c r="AE87" s="2341"/>
      <c r="AF87" s="2341"/>
      <c r="AG87" s="2341"/>
      <c r="AH87" s="2341"/>
      <c r="AI87" s="2341"/>
      <c r="AJ87" s="2341"/>
      <c r="AK87" s="2341"/>
      <c r="AL87" s="2341"/>
      <c r="AM87" s="2341"/>
      <c r="AN87" s="2341"/>
      <c r="AO87" s="2341"/>
      <c r="AP87" s="2341"/>
      <c r="AQ87" s="2341"/>
      <c r="AR87" s="2341"/>
      <c r="AS87" s="2341"/>
      <c r="AT87" s="2341"/>
      <c r="AU87" s="2341"/>
      <c r="AV87" s="2341"/>
      <c r="AW87" s="2341"/>
      <c r="AX87" s="2341"/>
      <c r="AY87" s="2341"/>
      <c r="AZ87" s="2341"/>
      <c r="BA87" s="2341"/>
      <c r="BB87" s="2341"/>
      <c r="BC87" s="2341"/>
      <c r="BI87" s="1211">
        <v>14</v>
      </c>
    </row>
    <row customHeight="1" ht="14.699999999999998">
      <c r="O88" s="593"/>
      <c r="T88" s="1536"/>
      <c r="U88" s="1536"/>
      <c r="V88" s="1536"/>
      <c r="W88" s="1536"/>
      <c r="X88" s="1536"/>
      <c r="Y88" s="1536"/>
      <c r="Z88" s="1536"/>
      <c r="AA88" s="1536"/>
      <c r="AB88" s="1536"/>
      <c r="AC88" s="1536"/>
      <c r="AD88" s="1536"/>
      <c r="AE88" s="1536"/>
      <c r="AF88" s="1536"/>
      <c r="AG88" s="1536"/>
      <c r="AH88" s="1536"/>
      <c r="AI88" s="1536"/>
      <c r="AJ88" s="1536"/>
      <c r="AK88" s="1536"/>
      <c r="AL88" s="1536"/>
      <c r="AM88" s="1536"/>
      <c r="AN88" s="1536"/>
      <c r="AO88" s="1536"/>
      <c r="AP88" s="1536"/>
      <c r="AQ88" s="1536"/>
      <c r="AR88" s="1536"/>
      <c r="AS88" s="1536"/>
      <c r="AT88" s="1536"/>
      <c r="AU88" s="1536"/>
      <c r="AV88" s="1536"/>
      <c r="AW88" s="1536"/>
      <c r="AX88" s="1536"/>
      <c r="AY88" s="1536"/>
      <c r="AZ88" s="1536"/>
      <c r="BA88" s="1536"/>
      <c r="BB88" s="1536"/>
      <c r="BC88" s="1536"/>
      <c r="BI88" s="1211">
        <v>14</v>
      </c>
    </row>
    <row customHeight="1" ht="14.699999999999998">
      <c r="O89" s="593"/>
      <c r="S89" s="1309"/>
      <c r="T89" s="2341"/>
      <c r="U89" s="2341"/>
      <c r="V89" s="2341"/>
      <c r="W89" s="2341"/>
      <c r="X89" s="2341"/>
      <c r="Y89" s="2341"/>
      <c r="Z89" s="2341"/>
      <c r="AA89" s="2341"/>
      <c r="AB89" s="2341"/>
      <c r="AC89" s="2341"/>
      <c r="AD89" s="2341"/>
      <c r="AE89" s="2341"/>
      <c r="AF89" s="2341"/>
      <c r="AG89" s="2341"/>
      <c r="AH89" s="2341"/>
      <c r="AI89" s="2341"/>
      <c r="AJ89" s="2341"/>
      <c r="AK89" s="2341"/>
      <c r="AL89" s="2341"/>
      <c r="AM89" s="2341"/>
      <c r="AN89" s="2341"/>
      <c r="AO89" s="2341"/>
      <c r="AP89" s="2341"/>
      <c r="AQ89" s="2341"/>
      <c r="AR89" s="2341"/>
      <c r="AS89" s="2341"/>
      <c r="AT89" s="2341"/>
      <c r="AU89" s="2341"/>
      <c r="AV89" s="2341"/>
      <c r="AW89" s="2341"/>
      <c r="AX89" s="2341"/>
      <c r="AY89" s="2341"/>
      <c r="AZ89" s="2341"/>
      <c r="BA89" s="2341"/>
      <c r="BB89" s="2341"/>
      <c r="BC89" s="2341"/>
      <c r="BI89" s="1211">
        <v>14</v>
      </c>
    </row>
    <row customHeight="1" ht="14.699999999999998">
      <c r="O90" s="593"/>
      <c r="BI90" s="1211">
        <v>14</v>
      </c>
    </row>
    <row customHeight="1" ht="14.25" hidden="1">
      <c r="A91" s="1216" t="s">
        <v>83</v>
      </c>
      <c r="B91" s="1216">
        <v>0</v>
      </c>
      <c r="C91" s="1216">
        <v>0</v>
      </c>
      <c r="D91" s="1216">
        <v>0</v>
      </c>
      <c r="E91" s="1216">
        <v>0</v>
      </c>
      <c r="F91" s="1216">
        <v>0</v>
      </c>
      <c r="G91" s="1216">
        <v>0</v>
      </c>
      <c r="H91" s="1216">
        <v>0</v>
      </c>
      <c r="I91" s="1216">
        <v>0</v>
      </c>
      <c r="J91" s="1216">
        <v>0</v>
      </c>
      <c r="K91" s="1216">
        <v>0</v>
      </c>
      <c r="L91" s="1534">
        <v>0</v>
      </c>
      <c r="M91" s="1418">
        <v>0</v>
      </c>
      <c r="N91" s="1418">
        <v>0</v>
      </c>
      <c r="O91" s="1418">
        <v>0</v>
      </c>
      <c r="P91" s="1418">
        <v>0</v>
      </c>
      <c r="Q91" s="1427">
        <v>0</v>
      </c>
      <c r="R91" s="400">
        <v>3</v>
      </c>
      <c r="S91" s="637">
        <v>12</v>
      </c>
      <c r="T91" s="1211">
        <v>31</v>
      </c>
      <c r="U91" s="1211">
        <v>0</v>
      </c>
      <c r="V91" s="1211">
        <v>0</v>
      </c>
      <c r="W91" s="1211">
        <v>0</v>
      </c>
      <c r="X91" s="1211">
        <v>0</v>
      </c>
      <c r="Y91" s="1211">
        <v>0</v>
      </c>
      <c r="Z91" s="1211">
        <v>0</v>
      </c>
      <c r="AA91" s="1211">
        <v>0</v>
      </c>
      <c r="AB91" s="1211">
        <v>0</v>
      </c>
      <c r="AC91" s="1211">
        <v>0</v>
      </c>
      <c r="AD91" s="1211">
        <v>3</v>
      </c>
      <c r="AE91" s="1211">
        <v>3</v>
      </c>
      <c r="AF91" s="1211">
        <v>3</v>
      </c>
      <c r="AG91" s="1211">
        <v>24</v>
      </c>
      <c r="AH91" s="1211">
        <v>3</v>
      </c>
      <c r="AI91" s="1211">
        <v>3</v>
      </c>
      <c r="AJ91" s="1211">
        <v>3</v>
      </c>
      <c r="AK91" s="1211">
        <v>24</v>
      </c>
      <c r="AL91" s="1211">
        <v>3</v>
      </c>
      <c r="AM91" s="1211">
        <v>3</v>
      </c>
      <c r="AN91" s="1211">
        <v>3</v>
      </c>
      <c r="AO91" s="1211">
        <v>18</v>
      </c>
      <c r="AP91" s="1211">
        <v>3</v>
      </c>
      <c r="AQ91" s="1211">
        <v>3</v>
      </c>
      <c r="AR91" s="1211">
        <v>3</v>
      </c>
      <c r="AS91" s="1211">
        <v>18</v>
      </c>
      <c r="AT91" s="1211">
        <v>21</v>
      </c>
      <c r="AU91" s="1211">
        <v>21</v>
      </c>
      <c r="AV91" s="1211">
        <v>21</v>
      </c>
      <c r="AW91" s="1211">
        <v>21</v>
      </c>
      <c r="AX91" s="1211">
        <v>11</v>
      </c>
      <c r="AY91" s="1211">
        <v>3</v>
      </c>
      <c r="AZ91" s="1211">
        <v>11</v>
      </c>
      <c r="BA91" s="1211">
        <v>0</v>
      </c>
      <c r="BB91" s="1211">
        <v>4</v>
      </c>
      <c r="BC91" s="1211">
        <v>115</v>
      </c>
      <c r="BD91" s="567">
        <v>10</v>
      </c>
      <c r="BE91" s="567">
        <v>10</v>
      </c>
      <c r="BF91" s="567">
        <v>10</v>
      </c>
      <c r="BG91" s="567">
        <v>10</v>
      </c>
      <c r="BH91" s="567">
        <v>10</v>
      </c>
      <c r="BI91" s="1211">
        <v>23</v>
      </c>
    </row>
  </sheetData>
  <sheetProtection formatColumns="0" formatRows="0" autoFilter="0" sort="0" insertRows="0" insertColumns="1" deleteRows="0" deleteColumns="0"/>
  <mergeCells count="155">
    <mergeCell ref="T87:BC87"/>
    <mergeCell ref="T89:BC89"/>
    <mergeCell ref="AL52:AL56"/>
    <mergeCell ref="AM52:AM55"/>
    <mergeCell ref="AN52:AN55"/>
    <mergeCell ref="AO52:AO55"/>
    <mergeCell ref="AP52:AP55"/>
    <mergeCell ref="BC52:BC79"/>
    <mergeCell ref="AF52:AF77"/>
    <mergeCell ref="AG52:AG77"/>
    <mergeCell ref="AH52:AH77"/>
    <mergeCell ref="AI52:AI56"/>
    <mergeCell ref="AJ52:AJ56"/>
    <mergeCell ref="AK52:AK56"/>
    <mergeCell ref="I50:I80"/>
    <mergeCell ref="P50:P80"/>
    <mergeCell ref="V50:AC50"/>
    <mergeCell ref="AD50:BB50"/>
    <mergeCell ref="J51:J79"/>
    <mergeCell ref="Q51:Q79"/>
    <mergeCell ref="V51:AC51"/>
    <mergeCell ref="AD51:BB51"/>
    <mergeCell ref="K52:K78"/>
    <mergeCell ref="S52:S78"/>
    <mergeCell ref="T52:T78"/>
    <mergeCell ref="AD52:AD78"/>
    <mergeCell ref="AE52:AE77"/>
    <mergeCell ref="AA45:AB45"/>
    <mergeCell ref="AY45:AZ45"/>
    <mergeCell ref="E46:E84"/>
    <mergeCell ref="V46:AC46"/>
    <mergeCell ref="AD46:BB46"/>
    <mergeCell ref="F47:F83"/>
    <mergeCell ref="V47:AC47"/>
    <mergeCell ref="AL41:AO44"/>
    <mergeCell ref="AP41:AS44"/>
    <mergeCell ref="AT41:AZ41"/>
    <mergeCell ref="BA41:BA44"/>
    <mergeCell ref="BB41:BB44"/>
    <mergeCell ref="V42:W43"/>
    <mergeCell ref="X42:Y43"/>
    <mergeCell ref="Z42:AB43"/>
    <mergeCell ref="AT42:AU43"/>
    <mergeCell ref="AV42:AW43"/>
    <mergeCell ref="AD47:BB47"/>
    <mergeCell ref="G48:G82"/>
    <mergeCell ref="V48:AC48"/>
    <mergeCell ref="AD48:BB48"/>
    <mergeCell ref="H49:H81"/>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7:AL61"/>
    <mergeCell ref="AM57:AM60"/>
    <mergeCell ref="AN57:AN60"/>
    <mergeCell ref="AO57:AO60"/>
    <mergeCell ref="AP57:AP60"/>
    <mergeCell ref="R57:R78"/>
    <mergeCell ref="AI57:AI61"/>
    <mergeCell ref="AJ57:AJ61"/>
    <mergeCell ref="AK57:AK61"/>
    <mergeCell ref="AL62:AL66"/>
    <mergeCell ref="AM62:AM65"/>
    <mergeCell ref="AN62:AN65"/>
    <mergeCell ref="AO62:AO65"/>
    <mergeCell ref="AP62:AP65"/>
    <mergeCell ref="AI62:AI66"/>
    <mergeCell ref="AJ62:AJ66"/>
    <mergeCell ref="AK62:AK66"/>
    <mergeCell ref="AL67:AL71"/>
    <mergeCell ref="AM67:AM70"/>
    <mergeCell ref="AN67:AN70"/>
    <mergeCell ref="AO67:AO70"/>
    <mergeCell ref="AP67:AP70"/>
    <mergeCell ref="AI67:AI71"/>
    <mergeCell ref="AJ67:AJ71"/>
    <mergeCell ref="AK67:AK71"/>
    <mergeCell ref="AL72:AL76"/>
    <mergeCell ref="AM72:AM75"/>
    <mergeCell ref="AN72:AN75"/>
    <mergeCell ref="AO72:AO75"/>
    <mergeCell ref="AP72:AP75"/>
    <mergeCell ref="AI72:AI76"/>
    <mergeCell ref="AJ72:AJ76"/>
    <mergeCell ref="AK72:AK76"/>
  </mergeCells>
  <dataValidations count="9">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showErrorMessage="1" errorTitle="Ошибка" error="Выберите значение из списка" sqref="AD917577:AS917577 AD983113:AS983113 AD65609:AS65609 AD131145:AS131145 AD196681:AS196681 AD262217:AS262217 AD327753:AS327753 AD393289:AS393289 AD458825:AS458825 AD524361:AS524361 AD589897:AS589897 AD655433:AS655433 AD720969:AS720969 AD786505:AS786505 AD852041:AS852041">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1 Z131147 Z196683 Z262219 Z327755 Z393291 Z458827 Z524363 Z589899 Z655435 Z720971 Z786507 Z852043 Z917579 Z983115 AB65611 AB131147 AB196683 AB262219 AB327755 AB393291 AB458827 AB524363 AB589899 AB655435 AB720971 AB786507 AB852043 AB917579 AB983115 Z8 AB8 AX65611 AX131147 AX196683 AX262219 AX327755 AX393291 AX458827 AX524363 AX589899 AX655435 AX720971 AX786507 AX852043 AX917579 AX983115 AZ65611 AZ131147 AZ196683 AZ262219 AZ327755 AZ393291 AZ458827 AZ524363 AZ589899 AZ655435 AZ720971 AZ786507 AZ852043 AZ917579 AZ983115 AX52:AX54 AX20 AZ8 AZ52:AZ54 AX8 AZ20 Z52:Z54 AB52:AB54 Z57:Z59 AB57:AB59 AX57:AX59 AZ57:AZ59 Z62:Z64 AB62:AB64 AX62:AX64 AZ62:AZ64 Z67:Z69 AB67:AB69 AX67:AX69 AZ67:AZ69 Z72:Z74 AB72:AB74 AX72:AX74 AZ72:AZ74"/>
    <dataValidation allowBlank="1" promptTitle="checkPeriodRange" sqref="W131148 W196684 W262220 W327756 W393292 W458828 W524364 W589900 W655436 W720972 W786508 W852044 W917580 W983116 AW78 AU12 BB12 AW65612 AW131148 AW196684 AW262220 AW327756 AW393292 AW458828 AW524364 AW589900 AW655436 AW720972 AW786508 AW852044 AW917580 AW983116 Y65612 Y78 W65612 Y131148 Y196684 Y262220 Y327756 Y393292 Y458828 Y524364 Y589900 Y655436 Y720972 Y786508 Y852044 Y917580 Y983116 AU78 Y12 BB78 W12 AW12 W78"/>
    <dataValidation type="textLength" operator="lessThanOrEqual" allowBlank="1" showInputMessage="1" showErrorMessage="1" errorTitle="Ошибка" error="Допускается ввод не более 900 символов!" sqref="BC65605:BC65612 BC131141:BC131148 BC196677:BC196684 BC262213:BC262220 BC327749:BC327756 BC393285:BC393292 BC458821:BC458828 BC524357:BC524364 BC589893:BC589900 BC655429:BC655436 BC720965:BC720972 BC786501:BC786508 BC852037:BC852044 BC917573:BC917580 BC983109:BC983116 AS8 T8:T12 AS52:AS54 T52:T78 AS57:AS59 AS62:AS64 AS67:AS69 AS72:AS74">
      <formula1>900</formula1>
    </dataValidation>
    <dataValidation allowBlank="1" showInputMessage="1" showErrorMessage="1" prompt="Для выбора выполните двойной щелчок левой клавиши мыши по соответствующей ячейке." sqref="AA65611 AA131147 AA196683 AA262219 AA327755 AA393291 AA458827 AA524363 AA589899 AA655435 AA720971 AA786507 AA852043 AA917579 AA983115 AC131147 AC458827 AC196683 AC262219 AC327755 AC393291 AC524363 AC589899 AC655435 AC720971 AC786507 AC852043 AC917579 AC983115 AC65611 AH52:AH55 AY8 AP52:AP54 AK52:AL55 AA8 AY65611 AY131147 AY196683 AY262219 AY327755 AY393291 AY458827 AY524363 AY589899 AY655435 AY720971 AY786507 AY852043 AY917579 AY983115 BA458827 BA196683 BA262219 BA327755 BA393291 BA524363 BA589899 BA655435 BA720971 BA786507 BA852043 BA917579 BA983115 BA65611 BA52:BA54 AC8:AD8 BA20 BA8 AY52:AY54 AK8:AL9 AD20 AG20:AH20 AK20:AL20 AP20 AY20 AH8:AH9 AP8 BA131147 AC52:AD54 AA52:AA54 AA57:AA59 AC57:AC59 AD57:AD59 AH57:AH59 AK57:AK59 AL57:AL59 AP57:AP59 AY57:AY59 BA57:BA59 AH60 AK60 AL60 AA62:AA64 AC62:AC64 AD62:AD64 AH62:AH64 AK62:AK64 AL62:AL64 AP62:AP64 AY62:AY64 BA62:BA64 AH65 AK65 AL65 AA67:AA69 AC67:AC69 AD67:AD69 AH67:AH69 AK67:AK69 AL67:AL69 AP67:AP69 AY67:AY69 BA67:BA69 AH70 AK70 AL70 AA72:AA74 AC72:AC74 AD72:AD74 AH72:AH74 AK72:AK74 AL72:AL74 AP72:AP74 AY72:AY74 BA72:BA74 AH75 AK75 AL75"/>
    <dataValidation type="decimal" allowBlank="1" showErrorMessage="1" errorTitle="Ошибка" error="Допускается ввод только действительных чисел!" sqref="AO52:AO55 AG8:AG11 AO8:AO9 AG52:AG77 AO57:AO59 AO60 AO62:AO64 AO65 AO67:AO69 AO70 AO72:AO74 AO7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14:BB983114 V917578:BB917578 V852042:BB852042 V786506:BB786506 V720970:BB720970 V655434:BB655434 V589898:BB589898 V524362:BB524362 V458826:BB458826 V393290:BB393290 V327754:BB327754 V262218:BB262218 V196682:BB196682 V131146:BB131146 V65610:BB65610">
      <formula1>kind_of_cons</formula1>
    </dataValidation>
    <dataValidation allowBlank="1" sqref="S65613:BC65619 S983117:BC983123 S917581:BC917587 S852045:BC852051 S786509:BC786515 S720973:BC720979 S655437:BC655443 S589901:BC589907 S524365:BC524371 S458829:BC458835 S393293:BC393299 S327757:BC327763 S262221:BC262227 S196685:BC196691 S131149:BC1311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767C6-5D2D-8BF5-4CFA-126A675F09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РЭК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2320"/>
      <c r="AC28" s="2320"/>
      <c r="AD28" s="2320"/>
      <c r="AE28" s="2320"/>
      <c r="AF28" s="382"/>
      <c r="AG28" s="2320" t="str">
        <f>IF(TITLE_DATE_PR_CHANGE="",IF(TITLE_DATE_PR="","",TITLE_DATE_PR),TITLE_DATE_PR_CHANGE)</f>
        <v>46003</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2307"/>
      <c r="AC29" s="2307"/>
      <c r="AD29" s="2307"/>
      <c r="AE29" s="2307"/>
      <c r="AF29" s="382"/>
      <c r="AG29" s="2307" t="str">
        <f>IF(TITLE_NUMBER_PR_CHANGE="",IF(TITLE_NUMBER_PR="","",TITLE_NUMBER_PR),TITLE_NUMBER_PR_CHANGE)</f>
        <v>1-3.25-1020/24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официальный сайт РЭК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2320"/>
      <c r="AC32" s="2320"/>
      <c r="AD32" s="2320"/>
      <c r="AE32" s="2320"/>
      <c r="AF32" s="382"/>
      <c r="AG32" s="2320" t="str">
        <f>IF(TITLE_DATE_PR_CHANGE="",IF(TITLE_DATE_PR="","",TITLE_DATE_PR),TITLE_DATE_PR_CHANGE)</f>
        <v>46003</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2307"/>
      <c r="AC33" s="2307"/>
      <c r="AD33" s="2307"/>
      <c r="AE33" s="2307"/>
      <c r="AF33" s="382"/>
      <c r="AG33" s="2307" t="str">
        <f>IF(TITLE_NUMBER_PR_CHANGE="",IF(TITLE_NUMBER_PR="","",TITLE_NUMBER_PR),TITLE_NUMBER_PR_CHANGE)</f>
        <v>1-3.25-1020/24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89</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538</v>
      </c>
      <c r="W38" s="2421" t="s">
        <v>539</v>
      </c>
      <c r="X38" s="2421"/>
      <c r="Y38" s="2421"/>
      <c r="Z38" s="2421" t="s">
        <v>540</v>
      </c>
      <c r="AA38" s="2421"/>
      <c r="AB38" s="2421"/>
      <c r="AC38" s="2350" t="s">
        <v>436</v>
      </c>
      <c r="AD38" s="2369"/>
      <c r="AE38" s="2370"/>
      <c r="AF38" s="2334"/>
      <c r="AG38" s="2422" t="s">
        <v>538</v>
      </c>
      <c r="AH38" s="2421" t="s">
        <v>539</v>
      </c>
      <c r="AI38" s="2421"/>
      <c r="AJ38" s="2421"/>
      <c r="AK38" s="2421" t="s">
        <v>540</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544</v>
      </c>
      <c r="Y40" s="2039" t="s">
        <v>545</v>
      </c>
      <c r="Z40" s="2421"/>
      <c r="AA40" s="2039" t="s">
        <v>546</v>
      </c>
      <c r="AB40" s="2039" t="s">
        <v>547</v>
      </c>
      <c r="AC40" s="1545" t="s">
        <v>446</v>
      </c>
      <c r="AD40" s="2326" t="s">
        <v>447</v>
      </c>
      <c r="AE40" s="2327"/>
      <c r="AF40" s="2335"/>
      <c r="AG40" s="2422"/>
      <c r="AH40" s="2421"/>
      <c r="AI40" s="2039" t="s">
        <v>544</v>
      </c>
      <c r="AJ40" s="2039" t="s">
        <v>545</v>
      </c>
      <c r="AK40" s="2421"/>
      <c r="AL40" s="2039" t="s">
        <v>546</v>
      </c>
      <c r="AM40" s="2039" t="s">
        <v>547</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548</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548</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249</v>
      </c>
      <c r="B47" s="1419" t="s">
        <v>250</v>
      </c>
      <c r="C47" s="1419" t="s">
        <v>251</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548</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548</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548</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278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279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0E3A-C49B-296A-4E2C-97E47C9AF72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РЭК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46003</v>
      </c>
      <c r="W28" s="2320"/>
      <c r="X28" s="2320"/>
      <c r="Y28" s="2320"/>
      <c r="Z28" s="2320"/>
      <c r="AA28" s="2320"/>
      <c r="AB28" s="2320"/>
      <c r="AC28" s="2320"/>
      <c r="AD28" s="2320"/>
      <c r="AE28" s="2320"/>
      <c r="AF28" s="382"/>
      <c r="AG28" s="2320" t="str">
        <f>IF(TITLE_DATE_PR_CHANGE="",IF(TITLE_DATE_PR="","",TITLE_DATE_PR),TITLE_DATE_PR_CHANGE)</f>
        <v>46003</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1-3.25-1020/24</v>
      </c>
      <c r="W29" s="2307"/>
      <c r="X29" s="2307"/>
      <c r="Y29" s="2307"/>
      <c r="Z29" s="2307"/>
      <c r="AA29" s="2307"/>
      <c r="AB29" s="2307"/>
      <c r="AC29" s="2307"/>
      <c r="AD29" s="2307"/>
      <c r="AE29" s="2307"/>
      <c r="AF29" s="382"/>
      <c r="AG29" s="2307" t="str">
        <f>IF(TITLE_NUMBER_PR_CHANGE="",IF(TITLE_NUMBER_PR="","",TITLE_NUMBER_PR),TITLE_NUMBER_PR_CHANGE)</f>
        <v>1-3.25-1020/24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РЭК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официальный сайт РЭК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46003</v>
      </c>
      <c r="W32" s="2320"/>
      <c r="X32" s="2320"/>
      <c r="Y32" s="2320"/>
      <c r="Z32" s="2320"/>
      <c r="AA32" s="2320"/>
      <c r="AB32" s="2320"/>
      <c r="AC32" s="2320"/>
      <c r="AD32" s="2320"/>
      <c r="AE32" s="2320"/>
      <c r="AF32" s="382"/>
      <c r="AG32" s="2320" t="str">
        <f>IF(TITLE_DATE_PR_CHANGE="",IF(TITLE_DATE_PR="","",TITLE_DATE_PR),TITLE_DATE_PR_CHANGE)</f>
        <v>46003</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1-3.25-1020/24</v>
      </c>
      <c r="W33" s="2307"/>
      <c r="X33" s="2307"/>
      <c r="Y33" s="2307"/>
      <c r="Z33" s="2307"/>
      <c r="AA33" s="2307"/>
      <c r="AB33" s="2307"/>
      <c r="AC33" s="2307"/>
      <c r="AD33" s="2307"/>
      <c r="AE33" s="2307"/>
      <c r="AF33" s="382"/>
      <c r="AG33" s="2307" t="str">
        <f>IF(TITLE_NUMBER_PR_CHANGE="",IF(TITLE_NUMBER_PR="","",TITLE_NUMBER_PR),TITLE_NUMBER_PR_CHANGE)</f>
        <v>1-3.25-1020/24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89</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436</v>
      </c>
      <c r="AD38" s="2369"/>
      <c r="AE38" s="2370"/>
      <c r="AF38" s="2334"/>
      <c r="AG38" s="2422" t="s">
        <v>538</v>
      </c>
      <c r="AH38" s="2421" t="s">
        <v>539</v>
      </c>
      <c r="AI38" s="2421"/>
      <c r="AJ38" s="2421"/>
      <c r="AK38" s="2421" t="s">
        <v>540</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136</v>
      </c>
      <c r="C40" s="1426" t="s">
        <v>137</v>
      </c>
      <c r="D40" s="1426" t="s">
        <v>138</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544</v>
      </c>
      <c r="Y40" s="2039" t="s">
        <v>545</v>
      </c>
      <c r="Z40" s="2421"/>
      <c r="AA40" s="2039" t="s">
        <v>546</v>
      </c>
      <c r="AB40" s="2039" t="s">
        <v>547</v>
      </c>
      <c r="AC40" s="1545" t="s">
        <v>446</v>
      </c>
      <c r="AD40" s="2326" t="s">
        <v>447</v>
      </c>
      <c r="AE40" s="2327"/>
      <c r="AF40" s="2335"/>
      <c r="AG40" s="2422"/>
      <c r="AH40" s="2421"/>
      <c r="AI40" s="2039" t="s">
        <v>544</v>
      </c>
      <c r="AJ40" s="2039" t="s">
        <v>545</v>
      </c>
      <c r="AK40" s="2421"/>
      <c r="AL40" s="2039" t="s">
        <v>546</v>
      </c>
      <c r="AM40" s="2039" t="s">
        <v>547</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549</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549</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254</v>
      </c>
      <c r="B47" s="1419" t="s">
        <v>255</v>
      </c>
      <c r="C47" s="1419" t="s">
        <v>256</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549</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549</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549</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278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279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B4EB5-366D-7E73-2E9A-5BB4FA9AF2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46003</v>
      </c>
      <c r="W32" s="2320"/>
      <c r="X32" s="2320"/>
      <c r="Y32" s="2320"/>
      <c r="Z32" s="2320"/>
      <c r="AA32" s="2320"/>
      <c r="AB32" s="2320"/>
      <c r="AC32" s="382"/>
      <c r="AD32" s="2320" t="str">
        <f>IF(TITLE_DATE_PR_CHANGE="",IF(TITLE_DATE_PR="","",TITLE_DATE_PR),TITLE_DATE_PR_CHANGE)</f>
        <v>46003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РЭК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РЭК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46003</v>
      </c>
      <c r="W36" s="2320"/>
      <c r="X36" s="2320"/>
      <c r="Y36" s="2320"/>
      <c r="Z36" s="2320"/>
      <c r="AA36" s="2320"/>
      <c r="AB36" s="2320"/>
      <c r="AC36" s="382"/>
      <c r="AD36" s="2320" t="str">
        <f>IF(TITLE_DATE_PR_CHANGE="",IF(TITLE_DATE_PR="","",TITLE_DATE_PR),TITLE_DATE_PR_CHANGE)</f>
        <v>46003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89</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0" customFormat="1" customHeight="1" ht="0">
      <c r="A49" s="1399" t="s">
        <v>259</v>
      </c>
      <c r="B49" s="1399" t="s">
        <v>260</v>
      </c>
      <c r="C49" s="1399" t="s">
        <v>261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0" customFormat="1" customHeight="1" ht="0">
      <c r="A50" s="1399" t="s">
        <v>259</v>
      </c>
      <c r="B50" s="1399" t="s">
        <v>260</v>
      </c>
      <c r="C50" s="1399" t="s">
        <v>261</v>
      </c>
      <c r="D50" s="1399" t="s">
        <v>550</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259</v>
      </c>
      <c r="B51" s="1399" t="s">
        <v>260</v>
      </c>
      <c r="C51" s="1399" t="s">
        <v>261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550</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259</v>
      </c>
      <c r="B58" s="1399" t="s">
        <v>260</v>
      </c>
      <c r="C58" s="1399" t="s">
        <v>261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259</v>
      </c>
      <c r="B59" s="1399" t="s">
        <v>260</v>
      </c>
      <c r="C59" s="1399" t="s">
        <v>261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278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279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280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D308F-0677-7E0A-0FD2-D3CF2A2BB8C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59"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29"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"ВОДОКАНАЛРЕМСТРОЙ"</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302</v>
      </c>
      <c r="F28" s="2426"/>
      <c r="G28" s="2426"/>
      <c r="H28" s="1701"/>
      <c r="I28" s="1701"/>
      <c r="J28" s="2183"/>
      <c r="AF28" s="1687">
        <v>11</v>
      </c>
    </row>
    <row customHeight="1" ht="24">
      <c r="E29" s="1702" t="s">
        <v>89</v>
      </c>
      <c r="F29" s="1709" t="s">
        <v>304</v>
      </c>
      <c r="G29" s="1709" t="s">
        <v>572</v>
      </c>
      <c r="H29" s="1709" t="s">
        <v>305</v>
      </c>
      <c r="I29" s="1709" t="s">
        <v>305</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308</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590</v>
      </c>
      <c r="D96" s="1694"/>
      <c r="E96" s="602" t="str">
        <f>FHD_NUM_P_58</f>
        <v>7</v>
      </c>
      <c r="F96" s="1936" t="str">
        <f>FHD_P_58</f>
        <v>Объём сточных вод, принятых от потребителей</v>
      </c>
      <c r="G96" s="1937" t="s">
        <v>587</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587</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587</v>
      </c>
      <c r="H98" s="1033"/>
      <c r="I98" s="633"/>
      <c r="J98" s="345" t="str">
        <f>FHD_NOTE_P_60</f>
        <v/>
      </c>
      <c r="K98" s="599"/>
      <c r="AF98" s="1687">
        <v>0</v>
      </c>
    </row>
    <row s="2849"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49"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308</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308</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308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64E4-D0D5-7BE4-2A9C-7EA07083E2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29"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"ВОДОКАНАЛРЕМСТРОЙ"</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89</v>
      </c>
      <c r="E10" s="2183" t="s">
        <v>89</v>
      </c>
      <c r="F10" s="2183"/>
      <c r="G10" s="577" t="s">
        <v>304</v>
      </c>
      <c r="H10" s="2183" t="s">
        <v>89</v>
      </c>
      <c r="I10" s="2183"/>
      <c r="J10" s="577" t="s">
        <v>608</v>
      </c>
      <c r="K10" s="577" t="s">
        <v>609</v>
      </c>
      <c r="L10" s="2183" t="s">
        <v>89</v>
      </c>
      <c r="M10" s="2183"/>
      <c r="N10" s="577" t="s">
        <v>610</v>
      </c>
      <c r="O10" s="577" t="s">
        <v>611</v>
      </c>
      <c r="P10" s="577" t="s">
        <v>612</v>
      </c>
      <c r="Q10" s="577" t="s">
        <v>613</v>
      </c>
      <c r="R10" s="577" t="s">
        <v>614</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100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73303-69FF-AB8C-DEBF-AD28010F4D4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59"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229"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ООО "ВОДОКАНАЛРЕМСТРОЙ"</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626</v>
      </c>
      <c r="I10" s="767"/>
      <c r="J10" s="2423" t="s">
        <v>106</v>
      </c>
      <c r="K10" s="2424"/>
      <c r="L10" s="2085" t="str">
        <f>IF(L9="","",INDEX(DIFFERENTIATION_UNMERGE_VD,MATCH(L9,DIFFERENTIATION_ID_DIFF,0)))</f>
        <v/>
      </c>
      <c r="M10" s="2085">
        <f>IF(M9="","",INDEX(DIFFERENTIATION_UNMERGE_VD,MATCH(M9,DIFFERENTIATION_ID_DIFF,0)))</f>
        <v>0</v>
      </c>
      <c r="O10" s="2183" t="s">
        <v>303</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302</v>
      </c>
      <c r="J13" s="2426"/>
      <c r="K13" s="2426"/>
      <c r="L13" s="2083"/>
      <c r="M13" s="2123"/>
      <c r="O13" s="2183"/>
      <c r="AK13" s="1687">
        <v>11</v>
      </c>
    </row>
    <row customHeight="1" ht="24">
      <c r="I14" s="2076" t="s">
        <v>89</v>
      </c>
      <c r="J14" s="2076" t="s">
        <v>304</v>
      </c>
      <c r="K14" s="2076" t="s">
        <v>572</v>
      </c>
      <c r="L14" s="2116" t="s">
        <v>305</v>
      </c>
      <c r="M14" s="2117" t="s">
        <v>305</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308</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308</v>
      </c>
      <c r="L34" s="441"/>
      <c r="M34" s="1220"/>
      <c r="N34" s="599"/>
      <c r="O34" s="1581" t="s">
        <v>637</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1F7B6-5535-0578-48B9-BD8CF5292EF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531</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ООО "ВОДОКАНАЛРЕМСТРОЙ"</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624</v>
      </c>
      <c r="F9" s="2107" t="s">
        <v>630</v>
      </c>
      <c r="H9" s="432"/>
      <c r="I9" s="2081" t="s">
        <v>89</v>
      </c>
      <c r="J9" s="2082" t="s">
        <v>304</v>
      </c>
      <c r="K9" s="2120" t="s">
        <v>572</v>
      </c>
      <c r="L9" s="2121" t="s">
        <v>305</v>
      </c>
      <c r="M9" s="2445"/>
      <c r="W9" s="1687">
        <v>34</v>
      </c>
    </row>
    <row customHeight="1" ht="35.699999999999996">
      <c r="B10" s="2109" t="s">
        <v>696</v>
      </c>
      <c r="C10" s="2109" t="s">
        <v>697</v>
      </c>
      <c r="D10" s="2108" t="s">
        <v>633</v>
      </c>
      <c r="E10" s="2112" t="s">
        <v>634</v>
      </c>
      <c r="F10" s="2112" t="s">
        <v>634</v>
      </c>
      <c r="H10" s="432"/>
      <c r="I10" s="2080" t="s">
        <v>110</v>
      </c>
      <c r="J10" s="1942" t="s">
        <v>698</v>
      </c>
      <c r="K10" s="2074" t="s">
        <v>308</v>
      </c>
      <c r="L10" s="874"/>
      <c r="M10" s="353" t="s">
        <v>699</v>
      </c>
      <c r="W10" s="1687">
        <v>34</v>
      </c>
    </row>
    <row customHeight="1" ht="50.25">
      <c r="B11" s="2109" t="s">
        <v>700</v>
      </c>
      <c r="C11" s="2109" t="s">
        <v>701</v>
      </c>
      <c r="D11" s="2108" t="s">
        <v>633</v>
      </c>
      <c r="E11" s="2112" t="s">
        <v>634</v>
      </c>
      <c r="F11" s="2112" t="s">
        <v>634</v>
      </c>
      <c r="H11" s="432"/>
      <c r="I11" s="2080" t="s">
        <v>111</v>
      </c>
      <c r="J11" s="1942" t="s">
        <v>702</v>
      </c>
      <c r="K11" s="2074" t="s">
        <v>308</v>
      </c>
      <c r="L11" s="874"/>
      <c r="M11" s="353" t="s">
        <v>699</v>
      </c>
      <c r="W11" s="1687">
        <v>48</v>
      </c>
    </row>
    <row customHeight="1" ht="48.29999999999999">
      <c r="B12" s="2109" t="s">
        <v>703</v>
      </c>
      <c r="C12" s="2109" t="s">
        <v>704</v>
      </c>
      <c r="D12" s="2108" t="s">
        <v>633</v>
      </c>
      <c r="E12" s="2112" t="s">
        <v>634</v>
      </c>
      <c r="F12" s="2112" t="s">
        <v>634</v>
      </c>
      <c r="H12" s="1744"/>
      <c r="I12" s="2080" t="s">
        <v>91</v>
      </c>
      <c r="J12" s="2087" t="s">
        <v>705</v>
      </c>
      <c r="K12" s="2074" t="s">
        <v>308</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884FB-B231-D82F-9BB2-1925E9669A2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59"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29"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ООО "ВОДОКАНАЛРЕМСТРОЙ"</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302</v>
      </c>
      <c r="F13" s="2426"/>
      <c r="G13" s="2426"/>
      <c r="H13" s="1607"/>
      <c r="I13" s="1607"/>
      <c r="J13" s="2183"/>
      <c r="AF13" s="1687">
        <v>11</v>
      </c>
    </row>
    <row customHeight="1" ht="24">
      <c r="E14" s="1695" t="s">
        <v>89</v>
      </c>
      <c r="F14" s="1690" t="s">
        <v>304</v>
      </c>
      <c r="G14" s="1690" t="s">
        <v>572</v>
      </c>
      <c r="H14" s="1690" t="s">
        <v>305</v>
      </c>
      <c r="I14" s="1690" t="s">
        <v>305</v>
      </c>
      <c r="J14" s="2183"/>
      <c r="AF14" s="1687">
        <v>23</v>
      </c>
    </row>
    <row customHeight="1" ht="19.95">
      <c r="D15" s="1694"/>
      <c r="E15" s="1686" t="s">
        <v>110</v>
      </c>
      <c r="F15" s="763" t="s">
        <v>710</v>
      </c>
      <c r="G15" s="1702" t="s">
        <v>558</v>
      </c>
      <c r="H15" s="613"/>
      <c r="I15" s="613"/>
      <c r="J15" s="345" t="s">
        <v>711</v>
      </c>
      <c r="K15" s="599" t="s">
        <v>636</v>
      </c>
      <c r="AF15" s="1687">
        <v>19</v>
      </c>
    </row>
    <row customHeight="1" ht="35.699999999999996">
      <c r="D16" s="1694"/>
      <c r="E16" s="1686" t="s">
        <v>111</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309</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312</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91</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326</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112</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DA44C-9011-09CB-FECD-9B9656CD551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59"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229"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ООО "ВОДОКАНАЛРЕМСТРОЙ"</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302</v>
      </c>
      <c r="F13" s="2426"/>
      <c r="G13" s="2426"/>
      <c r="H13" s="1712"/>
      <c r="I13" s="1712"/>
      <c r="J13" s="2183"/>
      <c r="AF13" s="1687">
        <v>11</v>
      </c>
    </row>
    <row customHeight="1" ht="24">
      <c r="E14" s="1713" t="s">
        <v>89</v>
      </c>
      <c r="F14" s="1716" t="s">
        <v>304</v>
      </c>
      <c r="G14" s="1716" t="s">
        <v>572</v>
      </c>
      <c r="H14" s="1716" t="s">
        <v>305</v>
      </c>
      <c r="I14" s="1716" t="s">
        <v>305</v>
      </c>
      <c r="J14" s="2183"/>
      <c r="AF14" s="1687">
        <v>23</v>
      </c>
    </row>
    <row customHeight="1" ht="19.95">
      <c r="D15" s="1694"/>
      <c r="E15" s="1686" t="s">
        <v>110</v>
      </c>
      <c r="F15" s="763" t="s">
        <v>781</v>
      </c>
      <c r="G15" s="1713" t="s">
        <v>558</v>
      </c>
      <c r="H15" s="613"/>
      <c r="I15" s="613"/>
      <c r="J15" s="345" t="s">
        <v>782</v>
      </c>
      <c r="K15" s="599" t="s">
        <v>636</v>
      </c>
      <c r="AF15" s="1687">
        <v>19</v>
      </c>
    </row>
    <row customHeight="1" ht="24">
      <c r="D16" s="1694"/>
      <c r="E16" s="1686" t="s">
        <v>111</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309</v>
      </c>
      <c r="F20" s="1723" t="s">
        <v>789</v>
      </c>
      <c r="G20" s="1710" t="s">
        <v>558</v>
      </c>
      <c r="H20" s="613"/>
      <c r="I20" s="613"/>
      <c r="J20" s="345"/>
      <c r="K20" s="599"/>
      <c r="AF20" s="1687">
        <v>34</v>
      </c>
    </row>
    <row customHeight="1" ht="48.29999999999999">
      <c r="D21" s="1694"/>
      <c r="E21" s="1720" t="s">
        <v>312</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112</v>
      </c>
      <c r="F35" s="1717" t="s">
        <v>635</v>
      </c>
      <c r="G35" s="1713" t="s">
        <v>308</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4"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E7123-904A-38FF-35B9-E9A056A1310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88"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"ВОДОКАНАЛРЕМСТРОЙ"</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302</v>
      </c>
      <c r="E10" s="2158"/>
      <c r="F10" s="2158"/>
      <c r="G10" s="2158"/>
      <c r="H10" s="2158"/>
      <c r="I10" s="2158"/>
      <c r="J10" s="2159"/>
      <c r="K10" s="2255"/>
      <c r="L10" s="565"/>
      <c r="X10" s="814">
        <v>11</v>
      </c>
    </row>
    <row s="2774" customFormat="1" customHeight="1" ht="24">
      <c r="A11" s="2441"/>
      <c r="B11" s="2441"/>
      <c r="C11" s="713"/>
      <c r="D11" s="759" t="s">
        <v>89</v>
      </c>
      <c r="E11" s="761" t="s">
        <v>812</v>
      </c>
      <c r="F11" s="761" t="s">
        <v>572</v>
      </c>
      <c r="G11" s="521" t="s">
        <v>305</v>
      </c>
      <c r="H11" s="521" t="s">
        <v>392</v>
      </c>
      <c r="I11" s="863" t="s">
        <v>305</v>
      </c>
      <c r="J11" s="864" t="s">
        <v>392</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813</v>
      </c>
      <c r="D13" s="1009" t="s">
        <v>110</v>
      </c>
      <c r="E13" s="335" t="s">
        <v>814</v>
      </c>
      <c r="F13" s="716" t="s">
        <v>815</v>
      </c>
      <c r="G13" s="613"/>
      <c r="H13" s="717"/>
      <c r="I13" s="613"/>
      <c r="J13" s="717"/>
      <c r="K13" s="345" t="s">
        <v>816</v>
      </c>
      <c r="L13" s="776"/>
      <c r="X13" s="561">
        <v>0</v>
      </c>
    </row>
    <row customHeight="1" ht="22.5" hidden="1">
      <c r="A14" s="2448"/>
      <c r="D14" s="595" t="s">
        <v>111</v>
      </c>
      <c r="E14" s="335" t="s">
        <v>817</v>
      </c>
      <c r="F14" s="716" t="s">
        <v>818</v>
      </c>
      <c r="G14" s="613"/>
      <c r="H14" s="718"/>
      <c r="I14" s="613"/>
      <c r="J14" s="718"/>
      <c r="K14" s="345" t="s">
        <v>819</v>
      </c>
      <c r="L14" s="776"/>
      <c r="X14" s="561">
        <v>0</v>
      </c>
    </row>
    <row s="2774" customFormat="1" customHeight="1" ht="78.75" hidden="1">
      <c r="A15" s="2448"/>
      <c r="B15" s="567"/>
      <c r="D15" s="1009" t="s">
        <v>91</v>
      </c>
      <c r="E15" s="763" t="s">
        <v>820</v>
      </c>
      <c r="F15" s="1006" t="s">
        <v>308</v>
      </c>
      <c r="G15" s="1006" t="s">
        <v>308</v>
      </c>
      <c r="H15" s="162"/>
      <c r="I15" s="1006" t="s">
        <v>308</v>
      </c>
      <c r="J15" s="162"/>
      <c r="K15" s="345" t="s">
        <v>821</v>
      </c>
      <c r="L15" s="776"/>
      <c r="X15" s="814">
        <v>0</v>
      </c>
    </row>
    <row s="2774" customFormat="1" customHeight="1" ht="22.5" hidden="1">
      <c r="A16" s="2448"/>
      <c r="B16" s="567"/>
      <c r="D16" s="1009" t="s">
        <v>326</v>
      </c>
      <c r="E16" s="1010" t="s">
        <v>822</v>
      </c>
      <c r="F16" s="1006" t="s">
        <v>823</v>
      </c>
      <c r="G16" s="873"/>
      <c r="H16" s="162"/>
      <c r="I16" s="873"/>
      <c r="J16" s="162"/>
      <c r="K16" s="345"/>
      <c r="L16" s="776"/>
      <c r="X16" s="814">
        <v>0</v>
      </c>
    </row>
    <row s="2774" customFormat="1" customHeight="1" ht="22.5" hidden="1">
      <c r="A17" s="2448"/>
      <c r="B17" s="567"/>
      <c r="D17" s="1009" t="s">
        <v>334</v>
      </c>
      <c r="E17" s="1010" t="s">
        <v>824</v>
      </c>
      <c r="F17" s="1006" t="s">
        <v>825</v>
      </c>
      <c r="G17" s="873"/>
      <c r="H17" s="162"/>
      <c r="I17" s="873"/>
      <c r="J17" s="162"/>
      <c r="K17" s="345"/>
      <c r="L17" s="776"/>
      <c r="X17" s="814">
        <v>0</v>
      </c>
    </row>
    <row s="2774" customFormat="1" customHeight="1" ht="33.75" hidden="1">
      <c r="A18" s="2448"/>
      <c r="B18" s="567"/>
      <c r="D18" s="1009" t="s">
        <v>336</v>
      </c>
      <c r="E18" s="1010" t="s">
        <v>826</v>
      </c>
      <c r="F18" s="1006" t="s">
        <v>577</v>
      </c>
      <c r="G18" s="736"/>
      <c r="H18" s="162"/>
      <c r="I18" s="736"/>
      <c r="J18" s="162"/>
      <c r="K18" s="345"/>
      <c r="L18" s="776"/>
      <c r="X18" s="814">
        <v>0</v>
      </c>
    </row>
    <row customHeight="1" ht="101.25" hidden="1">
      <c r="A19" s="2448"/>
      <c r="D19" s="1009" t="s">
        <v>92</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308</v>
      </c>
      <c r="G20" s="1006" t="s">
        <v>308</v>
      </c>
      <c r="H20" s="1005" t="s">
        <v>308</v>
      </c>
      <c r="I20" s="1006" t="s">
        <v>308</v>
      </c>
      <c r="J20" s="1005" t="s">
        <v>308</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308</v>
      </c>
      <c r="G23" s="1006" t="s">
        <v>308</v>
      </c>
      <c r="H23" s="1005" t="s">
        <v>308</v>
      </c>
      <c r="I23" s="1006" t="s">
        <v>308</v>
      </c>
      <c r="J23" s="1005" t="s">
        <v>308</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308</v>
      </c>
      <c r="G25" s="1006" t="s">
        <v>308</v>
      </c>
      <c r="H25" s="1005" t="s">
        <v>308</v>
      </c>
      <c r="I25" s="1006" t="s">
        <v>308</v>
      </c>
      <c r="J25" s="1005" t="s">
        <v>308</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308</v>
      </c>
      <c r="G28" s="1006" t="s">
        <v>308</v>
      </c>
      <c r="H28" s="1005" t="s">
        <v>308</v>
      </c>
      <c r="I28" s="1006" t="s">
        <v>308</v>
      </c>
      <c r="J28" s="1005" t="s">
        <v>308</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112</v>
      </c>
      <c r="E31" s="335" t="s">
        <v>853</v>
      </c>
      <c r="F31" s="716" t="s">
        <v>564</v>
      </c>
      <c r="G31" s="613"/>
      <c r="H31" s="718"/>
      <c r="I31" s="613"/>
      <c r="J31" s="718"/>
      <c r="K31" s="345" t="s">
        <v>854</v>
      </c>
      <c r="L31" s="776"/>
      <c r="X31" s="561">
        <v>0</v>
      </c>
    </row>
    <row customHeight="1" ht="56.25" hidden="1">
      <c r="A32" s="2448"/>
      <c r="D32" s="1009" t="s">
        <v>93</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111</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91</v>
      </c>
      <c r="E41" s="778" t="s">
        <v>869</v>
      </c>
      <c r="F41" s="716" t="s">
        <v>552</v>
      </c>
      <c r="G41" s="716" t="s">
        <v>552</v>
      </c>
      <c r="H41" s="1080"/>
      <c r="I41" s="716" t="s">
        <v>552</v>
      </c>
      <c r="J41" s="1080"/>
      <c r="K41" s="358"/>
      <c r="X41" s="814">
        <v>0</v>
      </c>
    </row>
    <row s="2774" customFormat="1" customHeight="1" ht="45" hidden="1">
      <c r="A42" s="2448"/>
      <c r="B42" s="567"/>
      <c r="D42" s="721" t="s">
        <v>326</v>
      </c>
      <c r="E42" s="779" t="s">
        <v>870</v>
      </c>
      <c r="F42" s="716" t="s">
        <v>564</v>
      </c>
      <c r="G42" s="613"/>
      <c r="H42" s="1080"/>
      <c r="I42" s="613"/>
      <c r="J42" s="1080"/>
      <c r="K42" s="358" t="s">
        <v>871</v>
      </c>
      <c r="X42" s="814">
        <v>0</v>
      </c>
    </row>
    <row s="2774" customFormat="1" customHeight="1" ht="45" hidden="1">
      <c r="A43" s="2448"/>
      <c r="B43" s="567"/>
      <c r="D43" s="721" t="s">
        <v>334</v>
      </c>
      <c r="E43" s="723" t="s">
        <v>872</v>
      </c>
      <c r="F43" s="1084" t="s">
        <v>564</v>
      </c>
      <c r="G43" s="798"/>
      <c r="H43" s="1079"/>
      <c r="I43" s="798"/>
      <c r="J43" s="1079"/>
      <c r="K43" s="358" t="s">
        <v>873</v>
      </c>
      <c r="X43" s="814">
        <v>0</v>
      </c>
    </row>
    <row s="2774" customFormat="1" customHeight="1" ht="11.25" hidden="1">
      <c r="A44" s="2448"/>
      <c r="B44" s="567"/>
      <c r="D44" s="721" t="s">
        <v>92</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112</v>
      </c>
      <c r="E52" s="722" t="s">
        <v>886</v>
      </c>
      <c r="F52" s="716" t="s">
        <v>864</v>
      </c>
      <c r="G52" s="724"/>
      <c r="H52" s="1079"/>
      <c r="I52" s="724"/>
      <c r="J52" s="1079"/>
      <c r="K52" s="345"/>
      <c r="X52" s="814">
        <v>0</v>
      </c>
    </row>
    <row s="2774" customFormat="1" customHeight="1" ht="11.25" hidden="1">
      <c r="A53" s="2448"/>
      <c r="B53" s="567"/>
      <c r="D53" s="721" t="s">
        <v>315</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93</v>
      </c>
      <c r="E60" s="722" t="s">
        <v>893</v>
      </c>
      <c r="F60" s="777" t="s">
        <v>564</v>
      </c>
      <c r="G60" s="798"/>
      <c r="H60" s="1079"/>
      <c r="I60" s="798"/>
      <c r="J60" s="1079"/>
      <c r="K60" s="358" t="s">
        <v>894</v>
      </c>
      <c r="X60" s="814">
        <v>0</v>
      </c>
    </row>
    <row s="2774" customFormat="1" customHeight="1" ht="33.75" hidden="1">
      <c r="A61" s="2448"/>
      <c r="B61" s="567"/>
      <c r="D61" s="721" t="s">
        <v>94</v>
      </c>
      <c r="E61" s="722" t="s">
        <v>895</v>
      </c>
      <c r="F61" s="782" t="s">
        <v>825</v>
      </c>
      <c r="G61" s="724"/>
      <c r="H61" s="1079"/>
      <c r="I61" s="724"/>
      <c r="J61" s="1079"/>
      <c r="K61" s="345"/>
      <c r="X61" s="814">
        <v>0</v>
      </c>
    </row>
    <row s="2774" customFormat="1" customHeight="1" ht="22.5" hidden="1">
      <c r="A62" s="2448"/>
      <c r="B62" s="567" t="s">
        <v>594</v>
      </c>
      <c r="D62" s="721" t="s">
        <v>113</v>
      </c>
      <c r="E62" s="722" t="s">
        <v>896</v>
      </c>
      <c r="F62" s="782" t="s">
        <v>308</v>
      </c>
      <c r="G62" s="438"/>
      <c r="H62" s="1079"/>
      <c r="I62" s="438"/>
      <c r="J62" s="1079"/>
      <c r="K62" s="345" t="s">
        <v>637</v>
      </c>
      <c r="X62" s="814">
        <v>0</v>
      </c>
    </row>
    <row s="2774" customFormat="1" customHeight="1" ht="45" hidden="1">
      <c r="A63" s="2448"/>
      <c r="B63" s="567" t="s">
        <v>594</v>
      </c>
      <c r="D63" s="721" t="s">
        <v>897</v>
      </c>
      <c r="E63" s="723" t="s">
        <v>898</v>
      </c>
      <c r="F63" s="777" t="s">
        <v>308</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309</v>
      </c>
      <c r="E68" s="1010" t="s">
        <v>904</v>
      </c>
      <c r="F68" s="716" t="s">
        <v>867</v>
      </c>
      <c r="G68" s="783"/>
      <c r="H68" s="575"/>
      <c r="I68" s="783"/>
      <c r="J68" s="575"/>
      <c r="K68" s="345"/>
      <c r="X68" s="814">
        <v>0</v>
      </c>
    </row>
    <row s="2774" customFormat="1" customHeight="1" ht="22.5" hidden="1">
      <c r="A69" s="2448"/>
      <c r="B69" s="567"/>
      <c r="D69" s="799" t="s">
        <v>312</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91</v>
      </c>
      <c r="E71" s="722" t="s">
        <v>907</v>
      </c>
      <c r="F71" s="716" t="s">
        <v>867</v>
      </c>
      <c r="G71" s="613"/>
      <c r="H71" s="1086"/>
      <c r="I71" s="613"/>
      <c r="J71" s="1086"/>
      <c r="K71" s="358"/>
      <c r="X71" s="814">
        <v>0</v>
      </c>
    </row>
    <row s="2774" customFormat="1" customHeight="1" ht="56.25" hidden="1">
      <c r="A72" s="2448"/>
      <c r="B72" s="567"/>
      <c r="D72" s="721" t="s">
        <v>92</v>
      </c>
      <c r="E72" s="722" t="s">
        <v>908</v>
      </c>
      <c r="F72" s="777" t="s">
        <v>564</v>
      </c>
      <c r="G72" s="798"/>
      <c r="H72" s="1079"/>
      <c r="I72" s="798"/>
      <c r="J72" s="1079"/>
      <c r="K72" s="358"/>
      <c r="X72" s="814">
        <v>0</v>
      </c>
    </row>
    <row s="2774" customFormat="1" customHeight="1" ht="33.75" hidden="1">
      <c r="A73" s="2448"/>
      <c r="B73" s="567"/>
      <c r="D73" s="721" t="s">
        <v>112</v>
      </c>
      <c r="E73" s="722" t="s">
        <v>909</v>
      </c>
      <c r="F73" s="782" t="s">
        <v>825</v>
      </c>
      <c r="G73" s="724"/>
      <c r="H73" s="1079"/>
      <c r="I73" s="724"/>
      <c r="J73" s="1079"/>
      <c r="K73" s="345"/>
      <c r="X73" s="814">
        <v>0</v>
      </c>
    </row>
    <row s="2774" customFormat="1" customHeight="1" ht="22.5" hidden="1">
      <c r="A74" s="2448"/>
      <c r="B74" s="567" t="s">
        <v>594</v>
      </c>
      <c r="D74" s="721" t="s">
        <v>93</v>
      </c>
      <c r="E74" s="722" t="s">
        <v>910</v>
      </c>
      <c r="F74" s="782" t="s">
        <v>308</v>
      </c>
      <c r="G74" s="438"/>
      <c r="H74" s="1079"/>
      <c r="I74" s="438"/>
      <c r="J74" s="1079"/>
      <c r="K74" s="345" t="s">
        <v>637</v>
      </c>
      <c r="X74" s="814">
        <v>0</v>
      </c>
    </row>
    <row s="2774" customFormat="1" customHeight="1" ht="45" hidden="1">
      <c r="A75" s="2448"/>
      <c r="B75" s="567" t="s">
        <v>594</v>
      </c>
      <c r="D75" s="721" t="s">
        <v>658</v>
      </c>
      <c r="E75" s="723" t="s">
        <v>911</v>
      </c>
      <c r="F75" s="777" t="s">
        <v>308</v>
      </c>
      <c r="G75" s="438"/>
      <c r="H75" s="1079"/>
      <c r="I75" s="438"/>
      <c r="J75" s="1079"/>
      <c r="K75" s="345" t="s">
        <v>637</v>
      </c>
      <c r="X75" s="814">
        <v>0</v>
      </c>
    </row>
    <row s="2774" customFormat="1" customHeight="1" ht="11.549999999999999">
      <c r="A76" s="1089"/>
      <c r="B76" s="574"/>
      <c r="D76" s="1090"/>
      <c r="E76" s="1091"/>
      <c r="X76" s="565">
        <v>11</v>
      </c>
    </row>
    <row s="2774" customFormat="1" customHeight="1" ht="11.25">
      <c r="A77" s="2448" t="s">
        <v>912</v>
      </c>
      <c r="B77" s="567"/>
      <c r="D77" s="721">
        <v>1</v>
      </c>
      <c r="E77" s="722" t="s">
        <v>913</v>
      </c>
      <c r="F77" s="777" t="s">
        <v>815</v>
      </c>
      <c r="G77" s="780"/>
      <c r="H77" s="1079"/>
      <c r="I77" s="780"/>
      <c r="J77" s="1079"/>
      <c r="K77" s="345" t="s">
        <v>914</v>
      </c>
      <c r="X77" s="814">
        <v>0</v>
      </c>
    </row>
    <row s="2774" customFormat="1" customHeight="1" ht="11.25">
      <c r="A78" s="2448"/>
      <c r="B78" s="567"/>
      <c r="D78" s="721" t="s">
        <v>111</v>
      </c>
      <c r="E78" s="722" t="s">
        <v>915</v>
      </c>
      <c r="F78" s="777" t="s">
        <v>815</v>
      </c>
      <c r="G78" s="780"/>
      <c r="H78" s="1079"/>
      <c r="I78" s="780"/>
      <c r="J78" s="1079"/>
      <c r="K78" s="345" t="s">
        <v>916</v>
      </c>
      <c r="X78" s="814">
        <v>0</v>
      </c>
    </row>
    <row s="2774" customFormat="1" customHeight="1" ht="22.5">
      <c r="A79" s="2448"/>
      <c r="B79" s="567"/>
      <c r="D79" s="721" t="s">
        <v>91</v>
      </c>
      <c r="E79" s="778" t="s">
        <v>917</v>
      </c>
      <c r="F79" s="716" t="s">
        <v>864</v>
      </c>
      <c r="G79" s="780"/>
      <c r="H79" s="1079"/>
      <c r="I79" s="780"/>
      <c r="J79" s="1079"/>
      <c r="K79" s="345" t="s">
        <v>918</v>
      </c>
      <c r="X79" s="814">
        <v>0</v>
      </c>
    </row>
    <row s="2774" customFormat="1" customHeight="1" ht="11.25">
      <c r="A80" s="2448"/>
      <c r="B80" s="567"/>
      <c r="D80" s="721" t="s">
        <v>326</v>
      </c>
      <c r="E80" s="779" t="s">
        <v>919</v>
      </c>
      <c r="F80" s="716" t="s">
        <v>864</v>
      </c>
      <c r="G80" s="780"/>
      <c r="H80" s="1079"/>
      <c r="I80" s="780"/>
      <c r="J80" s="1079"/>
      <c r="K80" s="345"/>
      <c r="X80" s="814">
        <v>0</v>
      </c>
    </row>
    <row s="2774" customFormat="1" customHeight="1" ht="11.25">
      <c r="A81" s="2448"/>
      <c r="B81" s="567"/>
      <c r="D81" s="721" t="s">
        <v>334</v>
      </c>
      <c r="E81" s="779" t="s">
        <v>920</v>
      </c>
      <c r="F81" s="716" t="s">
        <v>864</v>
      </c>
      <c r="G81" s="780"/>
      <c r="H81" s="1079"/>
      <c r="I81" s="780"/>
      <c r="J81" s="1079"/>
      <c r="K81" s="345"/>
      <c r="X81" s="814">
        <v>0</v>
      </c>
    </row>
    <row s="2774" customFormat="1" customHeight="1" ht="11.25">
      <c r="A82" s="2448"/>
      <c r="B82" s="567"/>
      <c r="D82" s="721" t="s">
        <v>336</v>
      </c>
      <c r="E82" s="779" t="s">
        <v>921</v>
      </c>
      <c r="F82" s="716" t="s">
        <v>864</v>
      </c>
      <c r="G82" s="780"/>
      <c r="H82" s="1079"/>
      <c r="I82" s="780"/>
      <c r="J82" s="1079"/>
      <c r="K82" s="345"/>
      <c r="X82" s="814">
        <v>0</v>
      </c>
    </row>
    <row s="2774" customFormat="1" customHeight="1" ht="11.25">
      <c r="A83" s="2448"/>
      <c r="B83" s="567"/>
      <c r="D83" s="721" t="s">
        <v>338</v>
      </c>
      <c r="E83" s="779" t="s">
        <v>922</v>
      </c>
      <c r="F83" s="716" t="s">
        <v>864</v>
      </c>
      <c r="G83" s="780"/>
      <c r="H83" s="1079"/>
      <c r="I83" s="780"/>
      <c r="J83" s="1079"/>
      <c r="K83" s="345"/>
      <c r="X83" s="814">
        <v>0</v>
      </c>
    </row>
    <row s="2774" customFormat="1" customHeight="1" ht="11.25">
      <c r="A84" s="2448"/>
      <c r="B84" s="567"/>
      <c r="D84" s="721" t="s">
        <v>923</v>
      </c>
      <c r="E84" s="779" t="s">
        <v>924</v>
      </c>
      <c r="F84" s="716" t="s">
        <v>864</v>
      </c>
      <c r="G84" s="780"/>
      <c r="H84" s="1079"/>
      <c r="I84" s="780"/>
      <c r="J84" s="1079"/>
      <c r="K84" s="345"/>
      <c r="X84" s="814">
        <v>0</v>
      </c>
    </row>
    <row s="2774" customFormat="1" customHeight="1" ht="11.25">
      <c r="A85" s="2448"/>
      <c r="B85" s="567"/>
      <c r="D85" s="721" t="s">
        <v>925</v>
      </c>
      <c r="E85" s="779" t="s">
        <v>926</v>
      </c>
      <c r="F85" s="716" t="s">
        <v>864</v>
      </c>
      <c r="G85" s="780"/>
      <c r="H85" s="1079"/>
      <c r="I85" s="780"/>
      <c r="J85" s="1079"/>
      <c r="K85" s="345"/>
      <c r="X85" s="814">
        <v>0</v>
      </c>
    </row>
    <row s="2774" customFormat="1" customHeight="1" ht="11.25">
      <c r="A86" s="2448"/>
      <c r="B86" s="567"/>
      <c r="D86" s="721" t="s">
        <v>927</v>
      </c>
      <c r="E86" s="779" t="s">
        <v>928</v>
      </c>
      <c r="F86" s="716" t="s">
        <v>864</v>
      </c>
      <c r="G86" s="780"/>
      <c r="H86" s="1079"/>
      <c r="I86" s="780"/>
      <c r="J86" s="1079"/>
      <c r="K86" s="345"/>
      <c r="X86" s="814">
        <v>0</v>
      </c>
    </row>
    <row s="2774" customFormat="1" customHeight="1" ht="45">
      <c r="A87" s="2448"/>
      <c r="B87" s="567"/>
      <c r="D87" s="721" t="s">
        <v>92</v>
      </c>
      <c r="E87" s="722" t="s">
        <v>929</v>
      </c>
      <c r="F87" s="716" t="s">
        <v>864</v>
      </c>
      <c r="G87" s="780"/>
      <c r="H87" s="1079"/>
      <c r="I87" s="780"/>
      <c r="J87" s="1079"/>
      <c r="K87" s="345" t="s">
        <v>930</v>
      </c>
      <c r="X87" s="814">
        <v>0</v>
      </c>
    </row>
    <row s="2774" customFormat="1" customHeight="1" ht="11.25">
      <c r="A88" s="2448"/>
      <c r="B88" s="567"/>
      <c r="D88" s="721" t="s">
        <v>759</v>
      </c>
      <c r="E88" s="779" t="s">
        <v>919</v>
      </c>
      <c r="F88" s="716" t="s">
        <v>864</v>
      </c>
      <c r="G88" s="780"/>
      <c r="H88" s="1079"/>
      <c r="I88" s="780"/>
      <c r="J88" s="1079"/>
      <c r="K88" s="345"/>
      <c r="X88" s="814">
        <v>0</v>
      </c>
    </row>
    <row s="2774" customFormat="1" customHeight="1" ht="11.25">
      <c r="A89" s="2448"/>
      <c r="B89" s="567"/>
      <c r="D89" s="721" t="s">
        <v>801</v>
      </c>
      <c r="E89" s="779" t="s">
        <v>920</v>
      </c>
      <c r="F89" s="716" t="s">
        <v>864</v>
      </c>
      <c r="G89" s="780"/>
      <c r="H89" s="1079"/>
      <c r="I89" s="780"/>
      <c r="J89" s="1079"/>
      <c r="K89" s="345"/>
      <c r="X89" s="814">
        <v>0</v>
      </c>
    </row>
    <row s="2774" customFormat="1" customHeight="1" ht="11.25">
      <c r="A90" s="2448"/>
      <c r="B90" s="567"/>
      <c r="D90" s="721" t="s">
        <v>804</v>
      </c>
      <c r="E90" s="779" t="s">
        <v>921</v>
      </c>
      <c r="F90" s="716" t="s">
        <v>864</v>
      </c>
      <c r="G90" s="780"/>
      <c r="H90" s="1079"/>
      <c r="I90" s="780"/>
      <c r="J90" s="1079"/>
      <c r="K90" s="345"/>
      <c r="X90" s="814">
        <v>0</v>
      </c>
    </row>
    <row s="2774" customFormat="1" customHeight="1" ht="11.25">
      <c r="A91" s="2448"/>
      <c r="B91" s="567"/>
      <c r="D91" s="721" t="s">
        <v>882</v>
      </c>
      <c r="E91" s="779" t="s">
        <v>922</v>
      </c>
      <c r="F91" s="716" t="s">
        <v>864</v>
      </c>
      <c r="G91" s="780"/>
      <c r="H91" s="1079"/>
      <c r="I91" s="780"/>
      <c r="J91" s="1079"/>
      <c r="K91" s="345"/>
      <c r="X91" s="814">
        <v>0</v>
      </c>
    </row>
    <row s="2774" customFormat="1" customHeight="1" ht="11.25">
      <c r="A92" s="2448"/>
      <c r="B92" s="567"/>
      <c r="D92" s="721" t="s">
        <v>884</v>
      </c>
      <c r="E92" s="779" t="s">
        <v>924</v>
      </c>
      <c r="F92" s="716" t="s">
        <v>864</v>
      </c>
      <c r="G92" s="780"/>
      <c r="H92" s="1079"/>
      <c r="I92" s="780"/>
      <c r="J92" s="1079"/>
      <c r="K92" s="345"/>
      <c r="X92" s="814">
        <v>0</v>
      </c>
    </row>
    <row s="2774" customFormat="1" customHeight="1" ht="11.25">
      <c r="A93" s="2448"/>
      <c r="B93" s="567"/>
      <c r="D93" s="721" t="s">
        <v>931</v>
      </c>
      <c r="E93" s="779" t="s">
        <v>926</v>
      </c>
      <c r="F93" s="716" t="s">
        <v>864</v>
      </c>
      <c r="G93" s="780"/>
      <c r="H93" s="1079"/>
      <c r="I93" s="780"/>
      <c r="J93" s="1079"/>
      <c r="K93" s="345"/>
      <c r="X93" s="814">
        <v>0</v>
      </c>
    </row>
    <row s="2774" customFormat="1" customHeight="1" ht="11.25">
      <c r="A94" s="2448"/>
      <c r="B94" s="567"/>
      <c r="D94" s="721" t="s">
        <v>932</v>
      </c>
      <c r="E94" s="779" t="s">
        <v>928</v>
      </c>
      <c r="F94" s="716" t="s">
        <v>864</v>
      </c>
      <c r="G94" s="780"/>
      <c r="H94" s="1079"/>
      <c r="I94" s="780"/>
      <c r="J94" s="1079"/>
      <c r="K94" s="345"/>
      <c r="X94" s="814">
        <v>0</v>
      </c>
    </row>
    <row s="2774" customFormat="1" customHeight="1" ht="24.75">
      <c r="A95" s="2448"/>
      <c r="B95" s="567"/>
      <c r="D95" s="721" t="s">
        <v>112</v>
      </c>
      <c r="E95" s="722" t="s">
        <v>933</v>
      </c>
      <c r="F95" s="781" t="s">
        <v>564</v>
      </c>
      <c r="G95" s="783"/>
      <c r="H95" s="1079"/>
      <c r="I95" s="783"/>
      <c r="J95" s="1079"/>
      <c r="K95" s="345" t="s">
        <v>934</v>
      </c>
      <c r="X95" s="814">
        <v>0</v>
      </c>
    </row>
    <row s="2774" customFormat="1" customHeight="1" ht="33.75">
      <c r="A96" s="2448"/>
      <c r="B96" s="567"/>
      <c r="D96" s="721" t="s">
        <v>93</v>
      </c>
      <c r="E96" s="722" t="s">
        <v>935</v>
      </c>
      <c r="F96" s="782" t="s">
        <v>825</v>
      </c>
      <c r="G96" s="784"/>
      <c r="H96" s="1079"/>
      <c r="I96" s="784"/>
      <c r="J96" s="1079"/>
      <c r="K96" s="345"/>
      <c r="X96" s="814">
        <v>0</v>
      </c>
    </row>
    <row s="2774" customFormat="1" customHeight="1" ht="22.5">
      <c r="A97" s="2448"/>
      <c r="B97" s="567" t="s">
        <v>594</v>
      </c>
      <c r="D97" s="721" t="s">
        <v>94</v>
      </c>
      <c r="E97" s="722" t="s">
        <v>936</v>
      </c>
      <c r="F97" s="782" t="s">
        <v>308</v>
      </c>
      <c r="G97" s="441"/>
      <c r="H97" s="1079"/>
      <c r="I97" s="441"/>
      <c r="J97" s="1079"/>
      <c r="K97" s="345" t="s">
        <v>637</v>
      </c>
      <c r="X97" s="814">
        <v>0</v>
      </c>
    </row>
    <row s="2774" customFormat="1" customHeight="1" ht="45">
      <c r="A98" s="2448"/>
      <c r="B98" s="567" t="s">
        <v>594</v>
      </c>
      <c r="D98" s="721" t="s">
        <v>937</v>
      </c>
      <c r="E98" s="723" t="s">
        <v>938</v>
      </c>
      <c r="F98" s="777" t="s">
        <v>308</v>
      </c>
      <c r="G98" s="441"/>
      <c r="H98" s="1079"/>
      <c r="I98" s="441"/>
      <c r="J98" s="1079"/>
      <c r="K98" s="345" t="s">
        <v>637</v>
      </c>
      <c r="X98" s="814">
        <v>0</v>
      </c>
    </row>
    <row s="2774" customFormat="1" customHeight="1" ht="95.25">
      <c r="A99" s="2448"/>
      <c r="B99" s="567" t="s">
        <v>594</v>
      </c>
      <c r="D99" s="721" t="s">
        <v>113</v>
      </c>
      <c r="E99" s="722" t="s">
        <v>939</v>
      </c>
      <c r="F99" s="777" t="s">
        <v>308</v>
      </c>
      <c r="G99" s="441"/>
      <c r="H99" s="1079"/>
      <c r="I99" s="441"/>
      <c r="J99" s="1079"/>
      <c r="K99" s="345" t="s">
        <v>637</v>
      </c>
      <c r="X99" s="814">
        <v>0</v>
      </c>
    </row>
    <row s="2774" customFormat="1" customHeight="1" ht="22.5">
      <c r="A100" s="2448"/>
      <c r="B100" s="567" t="s">
        <v>594</v>
      </c>
      <c r="D100" s="721" t="s">
        <v>149</v>
      </c>
      <c r="E100" s="722" t="s">
        <v>940</v>
      </c>
      <c r="F100" s="777" t="s">
        <v>308</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B95AF-7143-792F-C21A-FD64ACA94C2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1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54"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531</v>
      </c>
      <c r="D3" s="745" t="str">
        <f>B3&amp;".1"</f>
        <v>.1</v>
      </c>
      <c r="E3" s="746" t="s">
        <v>941</v>
      </c>
      <c r="F3" s="747" t="s">
        <v>308</v>
      </c>
      <c r="G3" s="742"/>
      <c r="H3" s="457"/>
      <c r="I3" s="742"/>
      <c r="J3" s="457"/>
      <c r="K3" s="345" t="s">
        <v>942</v>
      </c>
      <c r="V3" s="561">
        <v>0</v>
      </c>
    </row>
    <row customHeight="1" ht="15" hidden="1">
      <c r="A4" s="561"/>
      <c r="B4" s="2453"/>
      <c r="C4" s="2454"/>
      <c r="D4" s="745" t="str">
        <f>B3&amp;".2"</f>
        <v>.2</v>
      </c>
      <c r="E4" s="746" t="s">
        <v>943</v>
      </c>
      <c r="F4" s="747" t="s">
        <v>308</v>
      </c>
      <c r="G4" s="1794" t="s">
        <v>28</v>
      </c>
      <c r="H4" s="457"/>
      <c r="I4" s="1794" t="s">
        <v>28</v>
      </c>
      <c r="J4" s="457"/>
      <c r="K4" s="345" t="s">
        <v>944</v>
      </c>
      <c r="V4" s="561">
        <v>0</v>
      </c>
    </row>
    <row s="2849" customFormat="1" customHeight="1" ht="15" hidden="1">
      <c r="C5" s="728"/>
      <c r="U5" s="476"/>
      <c r="V5" s="473">
        <v>0</v>
      </c>
    </row>
    <row customHeight="1" ht="22.5" hidden="1">
      <c r="A6" s="561"/>
      <c r="B6" s="2453"/>
      <c r="C6" s="2454" t="s">
        <v>531</v>
      </c>
      <c r="D6" s="745" t="str">
        <f>B6&amp;".1"</f>
        <v>.1</v>
      </c>
      <c r="E6" s="746" t="s">
        <v>945</v>
      </c>
      <c r="F6" s="747" t="s">
        <v>308</v>
      </c>
      <c r="G6" s="742"/>
      <c r="H6" s="457"/>
      <c r="I6" s="742"/>
      <c r="J6" s="457"/>
      <c r="K6" s="345" t="s">
        <v>946</v>
      </c>
      <c r="V6" s="561">
        <v>0</v>
      </c>
    </row>
    <row customHeight="1" ht="15" hidden="1">
      <c r="A7" s="561"/>
      <c r="B7" s="2453"/>
      <c r="C7" s="2454"/>
      <c r="D7" s="745" t="str">
        <f>B6&amp;".2"</f>
        <v>.2</v>
      </c>
      <c r="E7" s="746" t="s">
        <v>943</v>
      </c>
      <c r="F7" s="747" t="s">
        <v>308</v>
      </c>
      <c r="G7" s="1794" t="s">
        <v>28</v>
      </c>
      <c r="H7" s="457"/>
      <c r="I7" s="1794" t="s">
        <v>28</v>
      </c>
      <c r="J7" s="457"/>
      <c r="K7" s="345" t="s">
        <v>944</v>
      </c>
      <c r="V7" s="561">
        <v>0</v>
      </c>
    </row>
    <row s="2849" customFormat="1" customHeight="1" ht="15" hidden="1">
      <c r="C8" s="728"/>
      <c r="U8" s="476"/>
      <c r="V8" s="473">
        <v>0</v>
      </c>
    </row>
    <row customHeight="1" ht="22.5" hidden="1">
      <c r="A9" s="561"/>
      <c r="B9" s="2453"/>
      <c r="C9" s="2454" t="s">
        <v>531</v>
      </c>
      <c r="D9" s="745" t="str">
        <f>B9&amp;".1"</f>
        <v>.1</v>
      </c>
      <c r="E9" s="746" t="s">
        <v>947</v>
      </c>
      <c r="F9" s="747" t="s">
        <v>308</v>
      </c>
      <c r="G9" s="753" t="s">
        <v>28</v>
      </c>
      <c r="H9" s="457" t="s">
        <v>28</v>
      </c>
      <c r="I9" s="753" t="s">
        <v>28</v>
      </c>
      <c r="J9" s="457" t="s">
        <v>28</v>
      </c>
      <c r="K9" s="345"/>
      <c r="V9" s="561">
        <v>0</v>
      </c>
    </row>
    <row customHeight="1" ht="15" hidden="1">
      <c r="A10" s="561"/>
      <c r="B10" s="2453"/>
      <c r="C10" s="2454"/>
      <c r="D10" s="745" t="str">
        <f>B9&amp;".2"</f>
        <v>.2</v>
      </c>
      <c r="E10" s="746" t="s">
        <v>948</v>
      </c>
      <c r="F10" s="747" t="s">
        <v>308</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308</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531</v>
      </c>
      <c r="D13" s="745" t="str">
        <f>B13&amp;".1"</f>
        <v>.1</v>
      </c>
      <c r="E13" s="746" t="s">
        <v>952</v>
      </c>
      <c r="F13" s="747" t="s">
        <v>308</v>
      </c>
      <c r="G13" s="753" t="s">
        <v>28</v>
      </c>
      <c r="H13" s="457" t="s">
        <v>28</v>
      </c>
      <c r="I13" s="753" t="s">
        <v>28</v>
      </c>
      <c r="J13" s="457" t="s">
        <v>28</v>
      </c>
      <c r="K13" s="345" t="s">
        <v>953</v>
      </c>
      <c r="V13" s="561">
        <v>0</v>
      </c>
    </row>
    <row customHeight="1" ht="15" hidden="1">
      <c r="B14" s="2453"/>
      <c r="C14" s="2454"/>
      <c r="D14" s="745" t="str">
        <f>B13&amp;".2"</f>
        <v>.2</v>
      </c>
      <c r="E14" s="746" t="s">
        <v>954</v>
      </c>
      <c r="F14" s="747" t="s">
        <v>308</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"ВОДОКАНАЛРЕМСТРОЙ"</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303</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302</v>
      </c>
      <c r="E29" s="2426"/>
      <c r="F29" s="2426"/>
      <c r="G29" s="943"/>
      <c r="H29" s="943"/>
      <c r="I29" s="943"/>
      <c r="J29" s="944"/>
      <c r="K29" s="2251"/>
      <c r="U29" s="731"/>
      <c r="V29" s="814">
        <v>15</v>
      </c>
    </row>
    <row customHeight="1" ht="35.699999999999996">
      <c r="C30" s="232"/>
      <c r="D30" s="817" t="s">
        <v>89</v>
      </c>
      <c r="E30" s="816" t="s">
        <v>304</v>
      </c>
      <c r="F30" s="816" t="s">
        <v>572</v>
      </c>
      <c r="G30" s="864" t="s">
        <v>305</v>
      </c>
      <c r="H30" s="863" t="s">
        <v>392</v>
      </c>
      <c r="I30" s="740" t="s">
        <v>305</v>
      </c>
      <c r="J30" s="521" t="s">
        <v>392</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308</v>
      </c>
      <c r="G32" s="869" t="s">
        <v>308</v>
      </c>
      <c r="H32" s="869" t="s">
        <v>308</v>
      </c>
      <c r="I32" s="747" t="s">
        <v>308</v>
      </c>
      <c r="J32" s="747" t="s">
        <v>308</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308</v>
      </c>
      <c r="G34" s="876" t="s">
        <v>308</v>
      </c>
      <c r="H34" s="876" t="s">
        <v>308</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308</v>
      </c>
      <c r="G36" s="870" t="s">
        <v>962</v>
      </c>
      <c r="H36" s="869" t="s">
        <v>308</v>
      </c>
      <c r="I36" s="580" t="s">
        <v>962</v>
      </c>
      <c r="J36" s="747" t="s">
        <v>308</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308</v>
      </c>
      <c r="G38" s="870" t="s">
        <v>962</v>
      </c>
      <c r="H38" s="871" t="s">
        <v>308</v>
      </c>
      <c r="I38" s="580" t="s">
        <v>962</v>
      </c>
      <c r="J38" s="577" t="s">
        <v>308</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E1DDA-EF7D-0A36-61D9-679446187B3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88"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"ВОДОКАНАЛРЕМСТРОЙ"</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90</v>
      </c>
      <c r="R10" s="971" t="s">
        <v>983</v>
      </c>
      <c r="S10" s="971" t="s">
        <v>984</v>
      </c>
      <c r="T10" s="972" t="s">
        <v>985</v>
      </c>
      <c r="U10" s="971" t="s">
        <v>90</v>
      </c>
      <c r="V10" s="971" t="s">
        <v>986</v>
      </c>
      <c r="W10" s="971" t="s">
        <v>984</v>
      </c>
      <c r="X10" s="972" t="s">
        <v>985</v>
      </c>
      <c r="Y10" s="357" t="s">
        <v>987</v>
      </c>
      <c r="Z10" s="2157" t="s">
        <v>89</v>
      </c>
      <c r="AA10" s="2159"/>
      <c r="AB10" s="1105" t="s">
        <v>988</v>
      </c>
      <c r="AE10" s="814">
        <v>41</v>
      </c>
    </row>
    <row s="2850"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BB87A-89A6-3A2D-B402-99D4C0F3579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88"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"ВОДОКАНАЛРЕМСТРОЙ"</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1012</v>
      </c>
      <c r="K12" s="2183"/>
      <c r="L12" s="2288"/>
      <c r="M12" s="2288"/>
      <c r="N12" s="2183"/>
      <c r="O12" s="2183"/>
      <c r="P12" s="2474"/>
      <c r="Q12" s="2474"/>
      <c r="R12" s="2474"/>
      <c r="S12" s="1190" t="s">
        <v>87</v>
      </c>
      <c r="T12" s="1190" t="s">
        <v>88</v>
      </c>
      <c r="U12" s="1190" t="s">
        <v>86</v>
      </c>
      <c r="V12" s="1190" t="s">
        <v>1013</v>
      </c>
      <c r="W12" s="1190" t="s">
        <v>86</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D3E76-5B18-4E0D-9EDB-2EE97C7AE22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88"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"ВОДОКАНАЛРЕМСТРОЙ"</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309</v>
      </c>
      <c r="G30" s="1293" t="s">
        <v>1053</v>
      </c>
      <c r="H30" s="1292">
        <f>SUM(I30:J30)</f>
        <v>0</v>
      </c>
      <c r="I30" s="1291"/>
      <c r="J30" s="1281"/>
      <c r="K30" s="1290"/>
      <c r="W30" s="1211">
        <v>11</v>
      </c>
    </row>
    <row customHeight="1" ht="11.549999999999999">
      <c r="F31" s="1286" t="s">
        <v>312</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326</v>
      </c>
      <c r="G33" s="1293" t="s">
        <v>1056</v>
      </c>
      <c r="H33" s="1292">
        <f>SUM(I33:J33)</f>
        <v>0</v>
      </c>
      <c r="I33" s="1291"/>
      <c r="J33" s="1281"/>
      <c r="K33" s="1290"/>
      <c r="W33" s="1211">
        <v>46</v>
      </c>
    </row>
    <row customHeight="1" ht="11.549999999999999">
      <c r="F34" s="1286" t="s">
        <v>334</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309</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312</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0E711-60F1-D095-CB36-F3FB4F5AF9C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83" width="4.7109375" hidden="1" customWidth="1"/>
    <col min="2" max="2" style="4686" width="4.7109375" hidden="1" customWidth="1"/>
    <col min="3" max="4" style="4683" width="4.7109375" hidden="1" customWidth="1"/>
    <col min="5" max="5" style="4683" width="3.00390625" customWidth="1"/>
    <col min="6" max="6" style="4683" width="6.00390625" customWidth="1"/>
    <col min="7" max="7" style="4683" width="18.00390625" customWidth="1"/>
    <col min="8" max="8" style="4683" width="27.00390625" customWidth="1"/>
    <col min="9" max="9" style="4683" width="18.00390625" customWidth="1"/>
    <col min="10" max="14" style="4683" width="0.8515625" hidden="1" customWidth="1"/>
    <col min="15" max="28" style="4683" width="21.7109375" hidden="1" customWidth="1"/>
    <col min="29" max="71" style="4683" width="0.8515625" hidden="1" customWidth="1"/>
    <col min="72" max="79" style="4683" width="21.7109375" hidden="1" customWidth="1"/>
    <col min="80" max="81" style="4683" width="29.140625" hidden="1" customWidth="1"/>
    <col min="82" max="89" style="4683" width="21.7109375" hidden="1" customWidth="1"/>
    <col min="90" max="102" style="4683" width="0.7109375" hidden="1" customWidth="1"/>
    <col min="103" max="114" style="4683" width="21.7109375" customWidth="1"/>
    <col min="115" max="128" style="4683" width="0.7109375" customWidth="1"/>
    <col min="129" max="178" style="4683" width="0.7109375" hidden="1" customWidth="1"/>
    <col min="179" max="179" style="4683" width="0.140625" customWidth="1"/>
    <col min="180" max="184" style="4683" width="8.00390625" customWidth="1"/>
    <col min="185" max="185" style="4683" width="9.140625" hidden="1"/>
  </cols>
  <sheetData>
    <row s="4618" customFormat="1" customHeight="1" ht="12" hidden="1">
      <c r="B1" s="979"/>
      <c r="C1" s="980"/>
      <c r="D1" s="980"/>
      <c r="GC1" s="978" t="s">
        <v>14</v>
      </c>
    </row>
    <row s="461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1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2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ООО "ВОДОКАНАЛРЕМСТРОЙ"</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3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33"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3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33"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1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1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18"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1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18" customFormat="1" customHeight="1" ht="12.75">
      <c r="A22" s="997"/>
      <c r="B22" s="997"/>
      <c r="C22" s="997"/>
      <c r="D22" s="997"/>
      <c r="E22" s="997"/>
      <c r="FX22" s="997"/>
      <c r="FY22" s="997"/>
      <c r="FZ22" s="997"/>
      <c r="GA22" s="997"/>
      <c r="GB22" s="997"/>
      <c r="GC22" s="978">
        <v>12</v>
      </c>
    </row>
    <row s="468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217E5-584B-5A69-8152-020323E4A77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1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54" width="10.00390625" customWidth="1"/>
    <col min="19" max="19" style="2774" width="10.57421875" hidden="1"/>
  </cols>
  <sheetData>
    <row s="2849" customFormat="1" customHeight="1" ht="15" hidden="1">
      <c r="C1" s="728"/>
      <c r="H1" s="473">
        <v>4</v>
      </c>
      <c r="R1" s="476"/>
      <c r="S1" s="473" t="s">
        <v>14</v>
      </c>
    </row>
    <row customHeight="1" ht="22.5" hidden="1">
      <c r="C2" s="1984" t="s">
        <v>531</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"ВОДОКАНАЛРЕМСТРОЙ"</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303</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302</v>
      </c>
      <c r="E12" s="2426"/>
      <c r="F12" s="2426"/>
      <c r="G12" s="943"/>
      <c r="H12" s="943"/>
      <c r="I12" s="2183"/>
      <c r="R12" s="731"/>
      <c r="S12" s="814">
        <v>15</v>
      </c>
    </row>
    <row customHeight="1" ht="35.699999999999996">
      <c r="C13" s="232"/>
      <c r="D13" s="817" t="s">
        <v>89</v>
      </c>
      <c r="E13" s="816" t="s">
        <v>304</v>
      </c>
      <c r="F13" s="816" t="s">
        <v>572</v>
      </c>
      <c r="G13" s="864" t="s">
        <v>305</v>
      </c>
      <c r="H13" s="810" t="s">
        <v>305</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308</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1121</v>
      </c>
      <c r="E20" s="744"/>
      <c r="F20" s="565"/>
      <c r="G20" s="565"/>
      <c r="H20" s="565"/>
      <c r="I20" s="1819"/>
      <c r="S20" s="561">
        <v>0</v>
      </c>
    </row>
    <row customHeight="1" ht="29.25">
      <c r="C21" s="507"/>
      <c r="D21" s="595" t="s">
        <v>315</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4296C-D8B5-7DEB-E0E8-BE99EA7D701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"ВОДОКАНАЛРЕМСТРОЙ"</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89</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308</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308</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308</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111</v>
      </c>
      <c r="E23" s="253" t="s">
        <v>1128</v>
      </c>
      <c r="F23" s="1726" t="s">
        <v>308</v>
      </c>
      <c r="G23" s="401"/>
      <c r="I23" s="1680"/>
      <c r="J23" s="1680"/>
      <c r="Q23" s="1687">
        <v>0</v>
      </c>
    </row>
    <row s="2774" customFormat="1" customHeight="1" ht="14.25" hidden="1">
      <c r="A24" s="399"/>
      <c r="B24" s="1216"/>
      <c r="C24" s="432"/>
      <c r="D24" s="1729" t="s">
        <v>714</v>
      </c>
      <c r="E24" s="1728" t="s">
        <v>1129</v>
      </c>
      <c r="F24" s="1726" t="s">
        <v>308</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25CC3-DC18-08A7-1009-C7FDA2C1855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531</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531</v>
      </c>
      <c r="D4" s="1729"/>
      <c r="E4" s="261" t="s">
        <v>1132</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531</v>
      </c>
      <c r="D6" s="1729"/>
      <c r="E6" s="262" t="s">
        <v>1133</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531</v>
      </c>
      <c r="D8" s="1729"/>
      <c r="E8" s="262" t="s">
        <v>1134</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531</v>
      </c>
      <c r="D10" s="1729"/>
      <c r="E10" s="262" t="s">
        <v>1135</v>
      </c>
      <c r="F10" s="1726"/>
      <c r="G10" s="1730"/>
      <c r="H10" s="1726" t="s">
        <v>308</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"ВОДОКАНАЛРЕМСТРОЙ"</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89</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308</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308</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326</v>
      </c>
      <c r="E26" s="255"/>
      <c r="F26" s="254"/>
      <c r="G26" s="254" t="s">
        <v>308</v>
      </c>
      <c r="H26" s="269"/>
      <c r="I26" s="2225" t="s">
        <v>1142</v>
      </c>
      <c r="M26" s="139">
        <v>14</v>
      </c>
    </row>
    <row customHeight="1" ht="15.75">
      <c r="A27" s="1739" t="s">
        <v>110</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c r="H29" s="254" t="s">
        <v>308</v>
      </c>
      <c r="I29" s="2225" t="s">
        <v>1143</v>
      </c>
      <c r="M29" s="139">
        <v>20</v>
      </c>
    </row>
    <row customHeight="1" ht="15.75">
      <c r="A30" s="1739" t="s">
        <v>111</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1144</v>
      </c>
      <c r="E33" s="262" t="s">
        <v>1133</v>
      </c>
      <c r="F33" s="254"/>
      <c r="G33" s="313"/>
      <c r="H33" s="254" t="s">
        <v>308</v>
      </c>
      <c r="I33" s="2225" t="s">
        <v>1145</v>
      </c>
      <c r="M33" s="139">
        <v>14</v>
      </c>
    </row>
    <row customHeight="1" ht="15.75">
      <c r="A34" s="1739" t="s">
        <v>91</v>
      </c>
      <c r="C34" s="152"/>
      <c r="D34" s="165"/>
      <c r="E34" s="260" t="s">
        <v>324</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1146</v>
      </c>
      <c r="E36" s="262" t="s">
        <v>1134</v>
      </c>
      <c r="F36" s="254"/>
      <c r="G36" s="313"/>
      <c r="H36" s="254" t="s">
        <v>308</v>
      </c>
      <c r="I36" s="2199" t="s">
        <v>1147</v>
      </c>
      <c r="M36" s="139">
        <v>14</v>
      </c>
    </row>
    <row customHeight="1" ht="15.75">
      <c r="A37" s="1739" t="s">
        <v>92</v>
      </c>
      <c r="C37" s="152"/>
      <c r="D37" s="165"/>
      <c r="E37" s="260" t="s">
        <v>324</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889</v>
      </c>
      <c r="E39" s="262" t="s">
        <v>1135</v>
      </c>
      <c r="F39" s="254"/>
      <c r="G39" s="263"/>
      <c r="H39" s="254" t="s">
        <v>308</v>
      </c>
      <c r="I39" s="2225" t="s">
        <v>1148</v>
      </c>
      <c r="L39" s="211" t="s">
        <v>1136</v>
      </c>
      <c r="M39" s="139">
        <v>14</v>
      </c>
    </row>
    <row customHeight="1" ht="15.75">
      <c r="A40" s="1739" t="s">
        <v>112</v>
      </c>
      <c r="C40" s="152"/>
      <c r="D40" s="165"/>
      <c r="E40" s="260" t="s">
        <v>324</v>
      </c>
      <c r="F40" s="256"/>
      <c r="G40" s="256"/>
      <c r="H40" s="257"/>
      <c r="I40" s="2227"/>
      <c r="M40" s="139">
        <v>15</v>
      </c>
    </row>
    <row s="4763"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DBAE-07A7-8FD4-5493-8A4AB0F7844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66"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46003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1-3.25-1020/24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89</v>
      </c>
      <c r="F20" s="2280" t="s">
        <v>123</v>
      </c>
      <c r="G20" s="2280" t="s">
        <v>124</v>
      </c>
      <c r="H20" s="2442" t="s">
        <v>1152</v>
      </c>
      <c r="I20" s="2443"/>
      <c r="J20" s="2489"/>
      <c r="K20" s="2280" t="s">
        <v>305</v>
      </c>
      <c r="L20" s="2280" t="s">
        <v>392</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308</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Тариф на подключение (технологическое присоединение) к централизованной системе водоотведения</v>
      </c>
      <c r="H81" s="1918"/>
      <c r="I81" s="1795"/>
      <c r="J81" s="1829"/>
      <c r="K81" s="1921"/>
      <c r="L81" s="1918" t="s">
        <v>308</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1156</v>
      </c>
      <c r="N85" s="390"/>
      <c r="AH85" s="430">
        <v>34</v>
      </c>
    </row>
    <row customHeight="1" ht="19.95">
      <c r="A86" s="1836"/>
      <c r="B86" s="1836"/>
      <c r="D86" s="432"/>
      <c r="E86" s="203" t="s">
        <v>91</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Тариф на подключение (технологическое присоединение) к централизованной системе водоотведения</v>
      </c>
      <c r="H144" s="1918"/>
      <c r="I144" s="1795"/>
      <c r="J144" s="1829"/>
      <c r="K144" s="1834"/>
      <c r="L144" s="1918" t="s">
        <v>308</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Тариф на подключение (технологическое присоединение) к централизованной системе водоотведения</v>
      </c>
      <c r="H205" s="1918"/>
      <c r="I205" s="1795"/>
      <c r="J205" s="1829"/>
      <c r="K205" s="1834"/>
      <c r="L205" s="1918" t="s">
        <v>308</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Тариф на подключение (технологическое присоединение) к централизованной системе водоотведения</v>
      </c>
      <c r="H266" s="1918"/>
      <c r="I266" s="1795"/>
      <c r="J266" s="1829"/>
      <c r="K266" s="1834"/>
      <c r="L266" s="1918" t="s">
        <v>308</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Тариф на подключение (технологическое присоединение) к централизованной системе водоотведения</v>
      </c>
      <c r="H327" s="1918"/>
      <c r="I327" s="1795"/>
      <c r="J327" s="1829"/>
      <c r="K327" s="1834"/>
      <c r="L327" s="1918" t="s">
        <v>308</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76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FEB9-9502-5776-4352-1EF6B38EFB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531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"ВОДОКАНАЛРЕМСТРОЙ"</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89</v>
      </c>
      <c r="E9" s="164" t="s">
        <v>304</v>
      </c>
      <c r="F9" s="164" t="s">
        <v>305</v>
      </c>
      <c r="G9" s="164" t="s">
        <v>392</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1159</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6768F-9A2C-8A83-EC69-699A9A0B580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1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54"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ООО "ВОДОКАНАЛРЕМСТРОЙ"</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303</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302</v>
      </c>
      <c r="E12" s="2426"/>
      <c r="F12" s="2426"/>
      <c r="G12" s="943"/>
      <c r="H12" s="943"/>
      <c r="I12" s="943"/>
      <c r="J12" s="943"/>
      <c r="K12" s="2255"/>
      <c r="U12" s="731"/>
      <c r="V12" s="814">
        <v>15</v>
      </c>
    </row>
    <row customHeight="1" ht="35.699999999999996">
      <c r="C13" s="232"/>
      <c r="D13" s="861" t="s">
        <v>89</v>
      </c>
      <c r="E13" s="863" t="s">
        <v>304</v>
      </c>
      <c r="F13" s="863" t="s">
        <v>572</v>
      </c>
      <c r="G13" s="864" t="s">
        <v>305</v>
      </c>
      <c r="H13" s="863" t="s">
        <v>392</v>
      </c>
      <c r="I13" s="864" t="s">
        <v>305</v>
      </c>
      <c r="J13" s="863" t="s">
        <v>392</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1161</v>
      </c>
      <c r="F17" s="577" t="s">
        <v>308</v>
      </c>
      <c r="G17" s="734"/>
      <c r="H17" s="734"/>
      <c r="I17" s="734"/>
      <c r="J17" s="734"/>
      <c r="K17" s="345" t="s">
        <v>1162</v>
      </c>
      <c r="V17" s="561">
        <v>0</v>
      </c>
    </row>
    <row customHeight="1" ht="48.29999999999999">
      <c r="A18" s="561"/>
      <c r="C18" s="582"/>
      <c r="D18" s="577">
        <v>3</v>
      </c>
      <c r="E18" s="335" t="s">
        <v>820</v>
      </c>
      <c r="F18" s="577" t="s">
        <v>308</v>
      </c>
      <c r="G18" s="865" t="s">
        <v>308</v>
      </c>
      <c r="H18" s="866" t="s">
        <v>308</v>
      </c>
      <c r="I18" s="577" t="s">
        <v>308</v>
      </c>
      <c r="J18" s="634" t="s">
        <v>308</v>
      </c>
      <c r="K18" s="345" t="s">
        <v>1163</v>
      </c>
      <c r="V18" s="561">
        <v>46</v>
      </c>
    </row>
    <row customHeight="1" ht="35.699999999999996">
      <c r="A19" s="561"/>
      <c r="C19" s="582"/>
      <c r="D19" s="595" t="s">
        <v>326</v>
      </c>
      <c r="E19" s="615" t="s">
        <v>822</v>
      </c>
      <c r="F19" s="577" t="s">
        <v>823</v>
      </c>
      <c r="G19" s="873"/>
      <c r="H19" s="162"/>
      <c r="I19" s="873"/>
      <c r="J19" s="874"/>
      <c r="K19" s="735"/>
      <c r="V19" s="561">
        <v>34</v>
      </c>
    </row>
    <row customHeight="1" ht="35.699999999999996">
      <c r="A20" s="561"/>
      <c r="C20" s="582"/>
      <c r="D20" s="1946" t="s">
        <v>334</v>
      </c>
      <c r="E20" s="615" t="s">
        <v>824</v>
      </c>
      <c r="F20" s="577" t="s">
        <v>825</v>
      </c>
      <c r="G20" s="873"/>
      <c r="H20" s="162"/>
      <c r="I20" s="873"/>
      <c r="J20" s="162"/>
      <c r="K20" s="735"/>
      <c r="V20" s="561">
        <v>34</v>
      </c>
    </row>
    <row customHeight="1" ht="48.29999999999999">
      <c r="A21" s="561"/>
      <c r="C21" s="582"/>
      <c r="D21" s="1946" t="s">
        <v>336</v>
      </c>
      <c r="E21" s="615" t="s">
        <v>826</v>
      </c>
      <c r="F21" s="577" t="s">
        <v>577</v>
      </c>
      <c r="G21" s="736"/>
      <c r="H21" s="162"/>
      <c r="I21" s="736"/>
      <c r="J21" s="162"/>
      <c r="K21" s="735"/>
      <c r="V21" s="561">
        <v>46</v>
      </c>
    </row>
    <row customHeight="1" ht="67.5" hidden="1">
      <c r="A22" s="561"/>
      <c r="C22" s="582"/>
      <c r="D22" s="577">
        <v>5</v>
      </c>
      <c r="E22" s="335" t="s">
        <v>1164</v>
      </c>
      <c r="F22" s="577" t="s">
        <v>564</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1322D6-4FB7-B3A9-564B-8A041B37A8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80" width="32.57421875" customWidth="1"/>
    <col min="2" max="2" style="2910" width="11.00390625" customWidth="1"/>
    <col min="3" max="3" style="2910" width="9.140625"/>
    <col min="4" max="4" style="2910" width="26.57421875" customWidth="1"/>
    <col min="5" max="5" style="4763" width="36.8515625" customWidth="1"/>
    <col min="6" max="6" style="4763" width="23.57421875" customWidth="1"/>
    <col min="7" max="7" style="4763" width="31.421875" customWidth="1"/>
    <col min="8" max="8" style="4763" width="40.8515625" customWidth="1"/>
    <col min="9" max="9" style="4763" width="14.57421875" customWidth="1"/>
    <col min="10" max="10" style="4763" width="26.8515625" customWidth="1"/>
    <col min="11" max="11" style="4763" width="50.00390625" customWidth="1"/>
    <col min="12" max="12" style="4763" width="52.421875" customWidth="1"/>
    <col min="13" max="13" style="4763" width="10.7109375" customWidth="1"/>
    <col min="14" max="14" style="4763" width="55.140625" customWidth="1"/>
    <col min="15" max="15" style="4763" width="31.8515625" customWidth="1"/>
    <col min="16" max="16" style="4763" width="23.8515625" customWidth="1"/>
    <col min="17" max="17" style="4763" width="46.57421875" customWidth="1"/>
    <col min="18" max="18" style="4763" width="24.00390625" customWidth="1"/>
    <col min="19" max="19" style="4763" width="20.57421875" customWidth="1"/>
    <col min="20" max="20" style="4763" width="22.00390625" customWidth="1"/>
    <col min="21" max="22" style="4763" width="26.421875" customWidth="1"/>
    <col min="23" max="23" style="4763" width="8.28125" hidden="1" customWidth="1"/>
    <col min="24" max="24" style="4763" width="59.7109375" customWidth="1"/>
    <col min="25" max="25" style="4763" width="49.140625" customWidth="1"/>
    <col min="26" max="26" style="4763" width="11.140625" customWidth="1"/>
    <col min="27" max="30" style="4763" width="29.00390625" customWidth="1"/>
    <col min="31" max="31" style="4763" width="9.140625"/>
    <col min="32" max="32" style="4763" width="34.7109375" customWidth="1"/>
    <col min="33" max="33" style="4763" width="9.140625"/>
    <col min="34" max="35" style="4763" width="34.421875" customWidth="1"/>
    <col min="36" max="36" style="4763" width="9.140625"/>
    <col min="37" max="37" style="4763" width="24.57421875" customWidth="1"/>
    <col min="38" max="38" style="4763" width="9.140625"/>
    <col min="39" max="39" style="4763" width="26.140625" customWidth="1"/>
    <col min="40" max="40" style="4763" width="1.7109375" customWidth="1"/>
    <col min="41" max="41" style="4763" width="9.140625"/>
    <col min="42" max="43" style="4763" width="47.8515625" customWidth="1"/>
    <col min="44" max="44" style="4763" width="1.7109375" customWidth="1"/>
    <col min="45" max="45" style="4763" width="21.421875" customWidth="1"/>
    <col min="46" max="46" style="4763" width="1.7109375" customWidth="1"/>
    <col min="47" max="47" style="4763" width="31.28125" customWidth="1"/>
    <col min="48" max="48" style="4763" width="1.7109375" customWidth="1"/>
    <col min="49" max="50" style="4763" width="9.140625"/>
    <col min="51" max="51" style="4763" width="3.7109375" customWidth="1"/>
    <col min="52" max="52" style="4763" width="60.8515625" customWidth="1"/>
    <col min="53" max="53" style="4763" width="49.28125" customWidth="1"/>
    <col min="54" max="54" style="4763" width="35.140625" customWidth="1"/>
    <col min="55" max="55" style="4763" width="9.140625"/>
    <col min="56" max="56" style="4763" width="1.7109375" customWidth="1"/>
    <col min="57" max="57" style="4917" width="12.57421875" customWidth="1"/>
    <col min="58" max="58" style="4917" width="14.28125" customWidth="1"/>
    <col min="59" max="59" style="4763" width="30.7109375" customWidth="1"/>
    <col min="60" max="60" style="4918" width="40.7109375" customWidth="1"/>
    <col min="61" max="61" style="4918" width="15.00390625" customWidth="1"/>
    <col min="62" max="62" style="4918" width="40.7109375" customWidth="1"/>
    <col min="63" max="63" style="4918" width="2.7109375" customWidth="1"/>
    <col min="64" max="64" style="4918" width="44.7109375" customWidth="1"/>
    <col min="65" max="65" style="4918" width="2.7109375" customWidth="1"/>
    <col min="66" max="66" style="4918" width="40.7109375" customWidth="1"/>
    <col min="67" max="68" style="4763" width="9.140625"/>
    <col min="69" max="69" style="4763" width="18.140625" customWidth="1"/>
    <col min="70" max="70" style="4763" width="57.8515625" customWidth="1"/>
    <col min="71" max="71" style="4763" width="1.7109375" customWidth="1"/>
    <col min="72" max="72" style="4763" width="22.57421875" customWidth="1"/>
    <col min="73" max="73" style="4763" width="57.8515625" customWidth="1"/>
    <col min="74" max="74" style="4763" width="1.7109375" customWidth="1"/>
    <col min="75" max="75" style="4763" width="22.57421875" customWidth="1"/>
    <col min="76" max="76" style="4763" width="57.8515625" customWidth="1"/>
    <col min="77" max="77" style="4763" width="1.7109375" customWidth="1"/>
    <col min="78" max="78" style="4763" width="22.57421875" customWidth="1"/>
    <col min="79" max="79" style="4763" width="57.8515625" customWidth="1"/>
    <col min="80" max="81" style="4763" width="9.140625"/>
    <col min="82" max="82" style="4763" width="49.57421875" customWidth="1"/>
  </cols>
  <sheetData>
    <row s="4821"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813</v>
      </c>
      <c r="BI1" s="1126"/>
      <c r="BJ1" s="1127" t="s">
        <v>1209</v>
      </c>
      <c r="BK1" s="1126"/>
      <c r="BL1" s="1128" t="s">
        <v>912</v>
      </c>
      <c r="BM1" s="1126"/>
      <c r="BN1" s="1129" t="s">
        <v>1210</v>
      </c>
      <c r="BS1" s="1483"/>
    </row>
    <row customHeight="1" ht="11.25">
      <c r="A2" s="1130" t="s">
        <v>1211</v>
      </c>
      <c r="B2" s="1131">
        <v>2000</v>
      </c>
      <c r="C2" s="1131">
        <v>2022</v>
      </c>
      <c r="D2" s="1131" t="s">
        <v>67</v>
      </c>
      <c r="E2" s="1132" t="s">
        <v>1212</v>
      </c>
      <c r="F2" s="1132" t="s">
        <v>1213</v>
      </c>
      <c r="G2" s="1132" t="s">
        <v>1214</v>
      </c>
      <c r="H2" s="1133" t="s">
        <v>1215</v>
      </c>
      <c r="I2" s="1132" t="s">
        <v>110</v>
      </c>
      <c r="J2" s="1132" t="s">
        <v>1216</v>
      </c>
      <c r="K2" s="1134" t="s">
        <v>1217</v>
      </c>
      <c r="L2" s="1135"/>
      <c r="M2" s="1134">
        <v>1</v>
      </c>
      <c r="N2" s="1218" t="s">
        <v>1218</v>
      </c>
      <c r="O2" s="1133" t="s">
        <v>1219</v>
      </c>
      <c r="P2" s="1136" t="s">
        <v>37</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1235</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56</v>
      </c>
      <c r="I3" s="1132" t="s">
        <v>111</v>
      </c>
      <c r="J3" s="1132" t="s">
        <v>562</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1226</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1237</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91</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1226</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92</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166</v>
      </c>
      <c r="Y5" s="1131" t="s">
        <v>1319</v>
      </c>
      <c r="Z5" s="1147">
        <v>1</v>
      </c>
      <c r="AF5" s="1133" t="s">
        <v>1320</v>
      </c>
      <c r="AH5" s="1132" t="s">
        <v>1321</v>
      </c>
      <c r="AK5" s="1132" t="s">
        <v>1322</v>
      </c>
      <c r="AM5" s="1132" t="s">
        <v>1323</v>
      </c>
      <c r="AP5" s="1143" t="s">
        <v>166</v>
      </c>
      <c r="AQ5" s="1144" t="s">
        <v>166</v>
      </c>
      <c r="AU5" s="1176" t="s">
        <v>529</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1225</v>
      </c>
      <c r="BS5" s="1485"/>
      <c r="BT5" s="1337">
        <v>64236871</v>
      </c>
      <c r="BU5" s="1124" t="s">
        <v>227</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0</v>
      </c>
      <c r="N6" s="1148" t="s">
        <v>1337</v>
      </c>
      <c r="O6" s="1132" t="s">
        <v>1338</v>
      </c>
      <c r="R6" s="199" t="s">
        <v>1220</v>
      </c>
      <c r="T6" s="1133" t="s">
        <v>1339</v>
      </c>
      <c r="U6" s="1135" t="s">
        <v>1320</v>
      </c>
      <c r="V6" s="1139">
        <v>5</v>
      </c>
      <c r="W6" s="1140"/>
      <c r="X6" s="1131" t="s">
        <v>172</v>
      </c>
      <c r="Y6" s="1131" t="s">
        <v>1340</v>
      </c>
      <c r="Z6" s="1147"/>
      <c r="AA6" s="1150"/>
      <c r="AH6" s="1132" t="s">
        <v>1341</v>
      </c>
      <c r="AK6" s="1132" t="s">
        <v>1342</v>
      </c>
      <c r="AM6" s="1132" t="s">
        <v>1343</v>
      </c>
      <c r="AP6" s="1143" t="s">
        <v>172</v>
      </c>
      <c r="AQ6" s="1144" t="s">
        <v>172</v>
      </c>
      <c r="AU6" s="1176" t="s">
        <v>534</v>
      </c>
      <c r="AW6" s="1176" t="s">
        <v>1344</v>
      </c>
      <c r="AX6" s="1176" t="s">
        <v>1344</v>
      </c>
      <c r="BB6" s="1176" t="s">
        <v>1345</v>
      </c>
      <c r="BC6" s="1176" t="s">
        <v>1327</v>
      </c>
      <c r="BE6" s="1176">
        <v>2004</v>
      </c>
      <c r="BF6" s="1176" t="s">
        <v>1346</v>
      </c>
      <c r="BH6" s="1124" t="s">
        <v>1347</v>
      </c>
      <c r="BJ6" s="1124" t="s">
        <v>1348</v>
      </c>
      <c r="BL6" s="1124" t="s">
        <v>1348</v>
      </c>
      <c r="BN6" s="1124" t="s">
        <v>1349</v>
      </c>
      <c r="BQ6" s="1337">
        <v>4213784</v>
      </c>
      <c r="BR6" s="1351" t="s">
        <v>1259</v>
      </c>
      <c r="BS6" s="1486"/>
      <c r="BT6" s="1337">
        <v>64236872</v>
      </c>
      <c r="BU6" s="1124" t="s">
        <v>232</v>
      </c>
      <c r="BV6" s="1126"/>
      <c r="BW6" s="1751">
        <v>4213768</v>
      </c>
      <c r="BX6" s="1749" t="s">
        <v>252</v>
      </c>
      <c r="BZ6" s="1337">
        <v>64237510</v>
      </c>
      <c r="CA6" s="1124" t="s">
        <v>1350</v>
      </c>
    </row>
    <row customHeight="1" ht="11.25">
      <c r="A7" s="1130" t="s">
        <v>1351</v>
      </c>
      <c r="B7" s="1131">
        <v>2005</v>
      </c>
      <c r="E7" s="1132" t="s">
        <v>1352</v>
      </c>
      <c r="F7" s="1149"/>
      <c r="H7" s="1133" t="s">
        <v>1353</v>
      </c>
      <c r="I7" s="1132" t="s">
        <v>93</v>
      </c>
      <c r="J7" s="1132" t="s">
        <v>1354</v>
      </c>
      <c r="N7" s="1152" t="s">
        <v>1355</v>
      </c>
      <c r="O7" s="1132" t="s">
        <v>1356</v>
      </c>
      <c r="U7" s="1135" t="s">
        <v>19</v>
      </c>
      <c r="V7" s="426" t="s">
        <v>93</v>
      </c>
      <c r="W7" s="1140"/>
      <c r="X7" s="1131" t="s">
        <v>178</v>
      </c>
      <c r="Y7" s="1131" t="s">
        <v>1319</v>
      </c>
      <c r="Z7" s="1147"/>
      <c r="AA7" s="1150"/>
      <c r="AH7" s="1132" t="s">
        <v>1357</v>
      </c>
      <c r="AK7" s="1132" t="s">
        <v>1358</v>
      </c>
      <c r="AM7" s="1132" t="s">
        <v>1359</v>
      </c>
      <c r="AP7" s="1143" t="s">
        <v>178</v>
      </c>
      <c r="AQ7" s="1144" t="s">
        <v>178</v>
      </c>
      <c r="AU7" s="1176" t="s">
        <v>535</v>
      </c>
      <c r="AW7" s="1176" t="s">
        <v>1360</v>
      </c>
      <c r="AX7" s="1176" t="s">
        <v>1360</v>
      </c>
      <c r="AZ7" s="1123" t="s">
        <v>1361</v>
      </c>
      <c r="BB7" s="1176" t="s">
        <v>1362</v>
      </c>
      <c r="BC7" s="1176" t="s">
        <v>1327</v>
      </c>
      <c r="BE7" s="1176">
        <v>2005</v>
      </c>
      <c r="BF7" s="1176" t="s">
        <v>1363</v>
      </c>
      <c r="BH7" s="1124" t="s">
        <v>1364</v>
      </c>
      <c r="BJ7" s="1124" t="s">
        <v>1347</v>
      </c>
      <c r="BL7" s="1124" t="s">
        <v>1347</v>
      </c>
      <c r="BN7" s="1124" t="s">
        <v>1365</v>
      </c>
      <c r="BQ7" s="1337">
        <v>4213781</v>
      </c>
      <c r="BR7" s="1124" t="s">
        <v>1252</v>
      </c>
      <c r="BS7" s="1485"/>
      <c r="BT7" s="1337">
        <v>64236873</v>
      </c>
      <c r="BU7" s="1124" t="s">
        <v>237</v>
      </c>
      <c r="BV7" s="1126"/>
      <c r="BW7" s="1751">
        <v>4213769</v>
      </c>
      <c r="BX7" s="1749" t="s">
        <v>1366</v>
      </c>
      <c r="BZ7" s="1337">
        <v>64237511</v>
      </c>
      <c r="CA7" s="1124" t="s">
        <v>267</v>
      </c>
    </row>
    <row customHeight="1" ht="11.25">
      <c r="A8" s="1130" t="s">
        <v>1367</v>
      </c>
      <c r="B8" s="1131">
        <v>2006</v>
      </c>
      <c r="E8" s="1132" t="s">
        <v>1368</v>
      </c>
      <c r="F8" s="1149"/>
      <c r="H8" s="1133" t="s">
        <v>1369</v>
      </c>
      <c r="I8" s="1132" t="s">
        <v>94</v>
      </c>
      <c r="J8" s="1132" t="s">
        <v>1370</v>
      </c>
      <c r="N8" s="1219" t="s">
        <v>1371</v>
      </c>
      <c r="O8" s="1132" t="s">
        <v>1372</v>
      </c>
      <c r="V8" s="426" t="s">
        <v>94</v>
      </c>
      <c r="W8" s="1140"/>
      <c r="X8" s="1131" t="s">
        <v>184</v>
      </c>
      <c r="Y8" s="1131" t="s">
        <v>1319</v>
      </c>
      <c r="Z8" s="1147"/>
      <c r="AA8" s="1150"/>
      <c r="AK8" s="1132" t="s">
        <v>1373</v>
      </c>
      <c r="AP8" s="1143" t="s">
        <v>184</v>
      </c>
      <c r="AQ8" s="1144" t="s">
        <v>184</v>
      </c>
      <c r="AU8" s="1176" t="s">
        <v>1374</v>
      </c>
      <c r="AW8" s="1176" t="s">
        <v>1375</v>
      </c>
      <c r="AX8" s="1176" t="s">
        <v>1375</v>
      </c>
      <c r="AZ8" s="1176" t="s">
        <v>1376</v>
      </c>
      <c r="BB8" s="1176" t="s">
        <v>1377</v>
      </c>
      <c r="BC8" s="1176" t="s">
        <v>1327</v>
      </c>
      <c r="BE8" s="1176">
        <v>2006</v>
      </c>
      <c r="BF8" s="1176" t="s">
        <v>1378</v>
      </c>
      <c r="BH8" s="1124" t="s">
        <v>1379</v>
      </c>
      <c r="BJ8" s="1124" t="s">
        <v>1380</v>
      </c>
      <c r="BL8" s="1124" t="s">
        <v>1380</v>
      </c>
      <c r="BN8" s="1124" t="s">
        <v>1381</v>
      </c>
      <c r="BQ8" s="1337">
        <v>4213776</v>
      </c>
      <c r="BR8" s="1124" t="s">
        <v>166</v>
      </c>
      <c r="BS8" s="1485"/>
      <c r="BT8" s="1337">
        <v>64236874</v>
      </c>
      <c r="BU8" s="1351" t="s">
        <v>1382</v>
      </c>
      <c r="BV8" s="1126"/>
      <c r="BW8" s="1751">
        <v>4213770</v>
      </c>
      <c r="BX8" s="1752" t="s">
        <v>1383</v>
      </c>
      <c r="BZ8" s="1337">
        <v>64237512</v>
      </c>
      <c r="CA8" s="1124" t="s">
        <v>262</v>
      </c>
    </row>
    <row customHeight="1" ht="11.25">
      <c r="A9" s="1130" t="s">
        <v>1384</v>
      </c>
      <c r="B9" s="1131">
        <v>2007</v>
      </c>
      <c r="E9" s="1132" t="s">
        <v>1385</v>
      </c>
      <c r="F9" s="1149"/>
      <c r="G9" s="1123" t="s">
        <v>1386</v>
      </c>
      <c r="H9" s="1123" t="s">
        <v>1387</v>
      </c>
      <c r="I9" s="1132" t="s">
        <v>113</v>
      </c>
      <c r="O9" s="1132" t="s">
        <v>1388</v>
      </c>
      <c r="V9" s="426" t="s">
        <v>113</v>
      </c>
      <c r="W9" s="1140"/>
      <c r="X9" s="1131" t="s">
        <v>190</v>
      </c>
      <c r="Y9" s="1131" t="s">
        <v>1226</v>
      </c>
      <c r="Z9" s="1147">
        <v>1</v>
      </c>
      <c r="AA9" s="1150"/>
      <c r="AK9" s="1132" t="s">
        <v>1389</v>
      </c>
      <c r="AP9" s="1143" t="s">
        <v>1390</v>
      </c>
      <c r="AQ9" s="1144" t="s">
        <v>1390</v>
      </c>
      <c r="AW9" s="1176" t="s">
        <v>1391</v>
      </c>
      <c r="AX9" s="1176" t="s">
        <v>1391</v>
      </c>
      <c r="AZ9" s="1176" t="s">
        <v>1392</v>
      </c>
      <c r="BB9" s="1176" t="s">
        <v>1393</v>
      </c>
      <c r="BC9" s="1176" t="s">
        <v>1327</v>
      </c>
      <c r="BE9" s="1176">
        <v>2007</v>
      </c>
      <c r="BF9" s="1176" t="s">
        <v>1394</v>
      </c>
      <c r="BH9" s="1124" t="s">
        <v>1395</v>
      </c>
      <c r="BJ9" s="1124" t="s">
        <v>1396</v>
      </c>
      <c r="BL9" s="1124" t="s">
        <v>1396</v>
      </c>
      <c r="BN9" s="1124" t="s">
        <v>1397</v>
      </c>
      <c r="BQ9" s="1337">
        <v>4213777</v>
      </c>
      <c r="BR9" s="1124" t="s">
        <v>172</v>
      </c>
      <c r="BS9" s="1485"/>
      <c r="BT9" s="1337">
        <v>64236875</v>
      </c>
      <c r="BU9" s="1124" t="s">
        <v>242</v>
      </c>
      <c r="BV9" s="1126"/>
      <c r="BW9" s="1746"/>
      <c r="BX9" s="1746"/>
    </row>
    <row customHeight="1" ht="11.25">
      <c r="A10" s="1130" t="s">
        <v>1398</v>
      </c>
      <c r="B10" s="1131">
        <v>2008</v>
      </c>
      <c r="E10" s="1132" t="s">
        <v>1399</v>
      </c>
      <c r="F10" s="1149"/>
      <c r="G10" s="1132" t="s">
        <v>1400</v>
      </c>
      <c r="H10" s="1132" t="s">
        <v>1401</v>
      </c>
      <c r="I10" s="1132" t="s">
        <v>149</v>
      </c>
      <c r="J10" s="1123" t="s">
        <v>1402</v>
      </c>
      <c r="K10" s="1123" t="s">
        <v>1403</v>
      </c>
      <c r="O10" s="1132" t="s">
        <v>1404</v>
      </c>
      <c r="V10" s="427" t="s">
        <v>149</v>
      </c>
      <c r="W10" s="1153"/>
      <c r="X10" s="1153" t="s">
        <v>1405</v>
      </c>
      <c r="Y10" s="1154" t="s">
        <v>1406</v>
      </c>
      <c r="Z10" s="1147"/>
      <c r="AP10" s="1143" t="s">
        <v>1405</v>
      </c>
      <c r="AQ10" s="1144" t="s">
        <v>1405</v>
      </c>
      <c r="AW10" s="1176" t="s">
        <v>1407</v>
      </c>
      <c r="AX10" s="1176" t="s">
        <v>1407</v>
      </c>
      <c r="AZ10" s="1176" t="s">
        <v>1408</v>
      </c>
      <c r="BB10" s="1176" t="s">
        <v>1409</v>
      </c>
      <c r="BC10" s="1176" t="s">
        <v>1327</v>
      </c>
      <c r="BE10" s="1176">
        <v>2008</v>
      </c>
      <c r="BF10" s="1176" t="s">
        <v>1410</v>
      </c>
      <c r="BH10" s="1124" t="s">
        <v>1411</v>
      </c>
      <c r="BJ10" s="1124" t="s">
        <v>1412</v>
      </c>
      <c r="BL10" s="1124" t="s">
        <v>1412</v>
      </c>
      <c r="BN10" s="1124" t="s">
        <v>1413</v>
      </c>
      <c r="BQ10" s="1337">
        <v>4213778</v>
      </c>
      <c r="BR10" s="1124" t="s">
        <v>178</v>
      </c>
      <c r="BS10" s="1485"/>
      <c r="BT10" s="1337">
        <v>64236876</v>
      </c>
      <c r="BU10" s="1124" t="s">
        <v>222</v>
      </c>
      <c r="BV10" s="1126"/>
      <c r="BW10" s="1746"/>
      <c r="BX10" s="1746"/>
    </row>
    <row customHeight="1" ht="11.25">
      <c r="A11" s="1130" t="s">
        <v>1414</v>
      </c>
      <c r="B11" s="1131">
        <v>2009</v>
      </c>
      <c r="E11" s="1132" t="s">
        <v>1415</v>
      </c>
      <c r="F11" s="1149"/>
      <c r="G11" s="1132" t="s">
        <v>1416</v>
      </c>
      <c r="H11" s="1132" t="s">
        <v>1417</v>
      </c>
      <c r="I11" s="1132" t="s">
        <v>150</v>
      </c>
      <c r="J11" s="1133" t="s">
        <v>1418</v>
      </c>
      <c r="K11" s="1155" t="s">
        <v>1419</v>
      </c>
      <c r="O11" s="1133" t="s">
        <v>1420</v>
      </c>
      <c r="V11" s="426" t="s">
        <v>150</v>
      </c>
      <c r="W11" s="331"/>
      <c r="X11" s="1140" t="s">
        <v>1390</v>
      </c>
      <c r="Y11" s="1131" t="s">
        <v>1421</v>
      </c>
      <c r="Z11" s="1147"/>
      <c r="AP11" s="1143" t="s">
        <v>190</v>
      </c>
      <c r="AQ11" s="1145" t="s">
        <v>190</v>
      </c>
      <c r="AW11" s="1176" t="s">
        <v>1422</v>
      </c>
      <c r="AX11" s="1176" t="s">
        <v>1422</v>
      </c>
      <c r="AZ11" s="1176" t="s">
        <v>1423</v>
      </c>
      <c r="BB11" s="1176" t="s">
        <v>1424</v>
      </c>
      <c r="BC11" s="1176" t="s">
        <v>1327</v>
      </c>
      <c r="BE11" s="1176">
        <v>2009</v>
      </c>
      <c r="BF11" s="1176" t="s">
        <v>1425</v>
      </c>
      <c r="BH11" s="1124" t="s">
        <v>1426</v>
      </c>
      <c r="BJ11" s="1124" t="s">
        <v>1395</v>
      </c>
      <c r="BL11" s="1124" t="s">
        <v>1395</v>
      </c>
      <c r="BN11" s="1124" t="s">
        <v>1427</v>
      </c>
      <c r="BQ11" s="1337">
        <v>4213780</v>
      </c>
      <c r="BR11" s="1124" t="s">
        <v>184</v>
      </c>
      <c r="BS11" s="1485"/>
      <c r="BW11" s="1746"/>
      <c r="BX11" s="1746"/>
    </row>
    <row customHeight="1" ht="11.25">
      <c r="A12" s="1130" t="s">
        <v>1428</v>
      </c>
      <c r="B12" s="1131">
        <v>2010</v>
      </c>
      <c r="E12" s="1132" t="s">
        <v>1429</v>
      </c>
      <c r="F12" s="1149"/>
      <c r="G12" s="1132" t="s">
        <v>1417</v>
      </c>
      <c r="I12" s="1132" t="s">
        <v>100</v>
      </c>
      <c r="J12" s="1133" t="s">
        <v>1430</v>
      </c>
      <c r="K12" s="1155" t="s">
        <v>1431</v>
      </c>
      <c r="O12" s="1133" t="s">
        <v>1220</v>
      </c>
      <c r="V12" s="426" t="s">
        <v>100</v>
      </c>
      <c r="W12" s="1145"/>
      <c r="X12" s="1140" t="s">
        <v>1432</v>
      </c>
      <c r="Y12" s="1131" t="s">
        <v>1226</v>
      </c>
      <c r="AP12" s="1143"/>
      <c r="AW12" s="1176" t="s">
        <v>150</v>
      </c>
      <c r="AX12" s="1176" t="s">
        <v>150</v>
      </c>
      <c r="AZ12" s="1176" t="s">
        <v>1433</v>
      </c>
      <c r="BB12" s="1176" t="s">
        <v>1434</v>
      </c>
      <c r="BC12" s="1176" t="s">
        <v>1327</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151</v>
      </c>
      <c r="K13" s="1155" t="s">
        <v>1389</v>
      </c>
      <c r="V13" s="426" t="s">
        <v>151</v>
      </c>
      <c r="W13" s="1145"/>
      <c r="X13" s="1145"/>
      <c r="Y13" s="1145"/>
      <c r="AW13" s="1176" t="s">
        <v>100</v>
      </c>
      <c r="AX13" s="1176" t="s">
        <v>100</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152</v>
      </c>
      <c r="J14" s="1123" t="s">
        <v>1447</v>
      </c>
      <c r="N14" s="1123" t="s">
        <v>1448</v>
      </c>
      <c r="V14" s="1139">
        <v>13</v>
      </c>
      <c r="W14" s="1140"/>
      <c r="X14" s="1140" t="s">
        <v>1259</v>
      </c>
      <c r="Y14" s="1131" t="s">
        <v>1226</v>
      </c>
      <c r="AW14" s="1176" t="s">
        <v>151</v>
      </c>
      <c r="AX14" s="1176" t="s">
        <v>151</v>
      </c>
      <c r="AZ14" s="1123" t="s">
        <v>1449</v>
      </c>
      <c r="BB14" s="1176" t="s">
        <v>1450</v>
      </c>
      <c r="BC14" s="1176" t="s">
        <v>1442</v>
      </c>
      <c r="BE14" s="1176">
        <v>2012</v>
      </c>
      <c r="BH14" s="1124" t="s">
        <v>1365</v>
      </c>
      <c r="BJ14" s="1273" t="s">
        <v>1451</v>
      </c>
      <c r="BL14" s="1273" t="s">
        <v>1451</v>
      </c>
      <c r="BN14" s="1124" t="s">
        <v>1452</v>
      </c>
      <c r="BQ14" s="1337">
        <v>4213782</v>
      </c>
      <c r="BR14" s="1124" t="s">
        <v>190</v>
      </c>
      <c r="BS14" s="1485"/>
      <c r="BT14" s="1126"/>
      <c r="BU14" s="1126"/>
      <c r="BV14" s="1126"/>
      <c r="BW14" s="1750"/>
      <c r="BX14" s="1746"/>
    </row>
    <row customHeight="1" ht="19.5">
      <c r="A15" s="1130" t="s">
        <v>1453</v>
      </c>
      <c r="B15" s="1131">
        <v>2013</v>
      </c>
      <c r="E15" s="1754" t="s">
        <v>1454</v>
      </c>
      <c r="G15" s="1123" t="s">
        <v>1455</v>
      </c>
      <c r="H15" s="1123" t="s">
        <v>1456</v>
      </c>
      <c r="I15" s="1134" t="s">
        <v>153</v>
      </c>
      <c r="J15" s="1145" t="s">
        <v>589</v>
      </c>
      <c r="N15" s="1214" t="s">
        <v>1457</v>
      </c>
      <c r="X15" s="1143"/>
      <c r="AW15" s="1176" t="s">
        <v>152</v>
      </c>
      <c r="AX15" s="1176" t="s">
        <v>152</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562</v>
      </c>
      <c r="N16" s="1214" t="s">
        <v>1466</v>
      </c>
      <c r="AW16" s="1176" t="s">
        <v>153</v>
      </c>
      <c r="AX16" s="1176" t="s">
        <v>153</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1327</v>
      </c>
      <c r="BE17" s="1176">
        <v>2015</v>
      </c>
      <c r="BH17" s="1124" t="s">
        <v>1413</v>
      </c>
      <c r="BJ17" s="1273" t="s">
        <v>1475</v>
      </c>
      <c r="BL17" s="1273" t="s">
        <v>1475</v>
      </c>
      <c r="BN17" s="1124" t="s">
        <v>1476</v>
      </c>
      <c r="BR17" s="1123" t="s">
        <v>1270</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1327</v>
      </c>
      <c r="BE18" s="1176">
        <v>2016</v>
      </c>
      <c r="BH18" s="1124" t="s">
        <v>1427</v>
      </c>
      <c r="BJ18" s="1273" t="s">
        <v>1486</v>
      </c>
      <c r="BL18" s="1273" t="s">
        <v>1486</v>
      </c>
      <c r="BN18" s="1124" t="s">
        <v>1487</v>
      </c>
      <c r="BQ18" s="1488" t="s">
        <v>1300</v>
      </c>
      <c r="BR18" s="1215" t="s">
        <v>1301</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165</v>
      </c>
      <c r="I19" s="1132" t="s">
        <v>1497</v>
      </c>
      <c r="N19" s="1214" t="s">
        <v>1498</v>
      </c>
      <c r="X19" s="1143"/>
      <c r="AW19" s="1176" t="s">
        <v>1483</v>
      </c>
      <c r="AX19" s="1176" t="s">
        <v>1483</v>
      </c>
      <c r="AZ19" s="1123" t="s">
        <v>1499</v>
      </c>
      <c r="BB19" s="1176" t="s">
        <v>1500</v>
      </c>
      <c r="BC19" s="1176" t="s">
        <v>1327</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1259</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1327</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1327</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1237</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531</v>
      </c>
      <c r="AX27" s="1176" t="s">
        <v>1560</v>
      </c>
      <c r="BB27" s="1176" t="s">
        <v>1561</v>
      </c>
      <c r="BC27" s="1176" t="s">
        <v>1544</v>
      </c>
      <c r="BE27" s="1176">
        <v>2025</v>
      </c>
      <c r="BH27" s="1126" t="s">
        <v>28</v>
      </c>
      <c r="BJ27" s="1124" t="s">
        <v>1445</v>
      </c>
      <c r="BL27" s="1124" t="s">
        <v>1445</v>
      </c>
      <c r="BN27" s="1126" t="s">
        <v>28</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28</v>
      </c>
      <c r="BJ28" s="1124" t="s">
        <v>1452</v>
      </c>
      <c r="BL28" s="1124" t="s">
        <v>1452</v>
      </c>
      <c r="BN28" s="1126" t="s">
        <v>28</v>
      </c>
      <c r="BQ28" s="1337">
        <v>4190073</v>
      </c>
      <c r="BR28" s="1124" t="s">
        <v>1569</v>
      </c>
      <c r="BS28" s="1485"/>
      <c r="BV28" s="1126"/>
      <c r="BW28" s="1126"/>
    </row>
    <row customHeight="1" ht="11.25">
      <c r="A29" s="1130" t="s">
        <v>1570</v>
      </c>
      <c r="D29" s="1160" t="s">
        <v>1571</v>
      </c>
      <c r="E29" s="1161" t="str">
        <f>IF(TEMPLATE_GROUP="","",INDEX(StartDateList,MATCH(TEMPLATE_GROUP,CodeTemplateList,0),1))</f>
        <v>01.01.2025</v>
      </c>
      <c r="F29" s="1161" t="str">
        <f>IF(TEMPLATE_GROUP="","",INDEX(EndDateList,MATCH(TEMPLATE_GROUP,CodeTemplateList,0),1))</f>
        <v>31.12.2025</v>
      </c>
      <c r="H29" s="1162" t="s">
        <v>1572</v>
      </c>
      <c r="AX29" s="1176" t="s">
        <v>1573</v>
      </c>
      <c r="AZ29" s="1176" t="s">
        <v>1221</v>
      </c>
      <c r="BB29" s="1176" t="s">
        <v>1420</v>
      </c>
      <c r="BC29" s="1147"/>
      <c r="BE29" s="1176">
        <v>2027</v>
      </c>
      <c r="BJ29" s="1124" t="s">
        <v>1460</v>
      </c>
      <c r="BL29" s="1124" t="s">
        <v>1460</v>
      </c>
    </row>
    <row customHeight="1" ht="11.25">
      <c r="A30" s="1130" t="s">
        <v>1574</v>
      </c>
      <c r="D30" s="1163"/>
      <c r="E30" s="1164"/>
      <c r="F30" s="1164"/>
      <c r="AX30" s="1176" t="s">
        <v>1575</v>
      </c>
      <c r="AZ30" s="1176" t="s">
        <v>1248</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01.01.2025</v>
      </c>
      <c r="F32" s="1161" t="str">
        <f>IF(TEMPLATE_GROUP="","",INDEX(EndDateList,MATCH(TEMPLATE_GROUP,CodeTemplateList,0),1))</f>
        <v>31.12.2025</v>
      </c>
      <c r="H32" s="1166" t="s">
        <v>1583</v>
      </c>
      <c r="O32" s="1130" t="s">
        <v>1219</v>
      </c>
      <c r="AX32" s="1176" t="s">
        <v>1584</v>
      </c>
      <c r="AZ32" s="1176" t="s">
        <v>1316</v>
      </c>
      <c r="BE32" s="1176">
        <v>2030</v>
      </c>
      <c r="BJ32" s="1124" t="s">
        <v>1469</v>
      </c>
      <c r="BL32" s="1124" t="s">
        <v>1469</v>
      </c>
    </row>
    <row customHeight="1" ht="11.25">
      <c r="A33" s="1130" t="s">
        <v>1585</v>
      </c>
      <c r="O33" s="1130" t="s">
        <v>1245</v>
      </c>
      <c r="AX33" s="1176" t="s">
        <v>1586</v>
      </c>
      <c r="AZ33" s="1176" t="s">
        <v>1220</v>
      </c>
      <c r="BE33" s="1176">
        <v>2031</v>
      </c>
      <c r="BJ33" s="1124" t="s">
        <v>1476</v>
      </c>
      <c r="BL33" s="1124" t="s">
        <v>1476</v>
      </c>
    </row>
    <row customHeight="1" ht="11.25">
      <c r="A34" s="1130" t="s">
        <v>1587</v>
      </c>
      <c r="O34" s="1130" t="s">
        <v>1281</v>
      </c>
      <c r="AX34" s="1176" t="s">
        <v>1588</v>
      </c>
      <c r="BE34" s="1176">
        <v>2032</v>
      </c>
      <c r="BJ34" s="1124" t="s">
        <v>1487</v>
      </c>
      <c r="BL34" s="1124" t="s">
        <v>1487</v>
      </c>
    </row>
    <row customHeight="1" ht="11.25">
      <c r="A35" s="1130" t="s">
        <v>1589</v>
      </c>
      <c r="O35" s="1130" t="s">
        <v>1314</v>
      </c>
      <c r="AX35" s="1176" t="s">
        <v>1590</v>
      </c>
      <c r="AZ35" s="1123" t="s">
        <v>1591</v>
      </c>
      <c r="BE35" s="1176">
        <v>2033</v>
      </c>
      <c r="BL35" s="1124" t="s">
        <v>1592</v>
      </c>
    </row>
    <row customHeight="1" ht="11.25">
      <c r="A36" s="1926" t="s">
        <v>1593</v>
      </c>
      <c r="D36" s="1167" t="s">
        <v>1594</v>
      </c>
      <c r="E36" s="1168" t="s">
        <v>912</v>
      </c>
      <c r="F36" s="1169" t="str">
        <f>INDEX(E37:E41,MATCH(TEMPLATE_SPHERE,F37:F41,0))</f>
        <v>водоотведения</v>
      </c>
      <c r="G36" s="1169" t="str">
        <f>INDEX(G37:G41,MATCH(TEMPLATE_SPHERE,F37:F41,0))</f>
        <v>водоотведение</v>
      </c>
      <c r="O36" s="1130" t="s">
        <v>1338</v>
      </c>
      <c r="AX36" s="1176" t="s">
        <v>1595</v>
      </c>
      <c r="AZ36" s="1176" t="s">
        <v>1220</v>
      </c>
      <c r="BE36" s="1176">
        <v>2034</v>
      </c>
      <c r="BL36" s="1124" t="s">
        <v>1596</v>
      </c>
    </row>
    <row customHeight="1" ht="11.25">
      <c r="A37" s="1130" t="s">
        <v>1597</v>
      </c>
      <c r="E37" s="463" t="s">
        <v>1598</v>
      </c>
      <c r="F37" s="1170" t="s">
        <v>813</v>
      </c>
      <c r="G37" s="463" t="s">
        <v>1599</v>
      </c>
      <c r="O37" s="1130" t="s">
        <v>1356</v>
      </c>
      <c r="AX37" s="1176" t="s">
        <v>1600</v>
      </c>
      <c r="AZ37" s="1176" t="s">
        <v>1247</v>
      </c>
      <c r="BE37" s="1176">
        <v>2035</v>
      </c>
    </row>
    <row customHeight="1" ht="11.25">
      <c r="A38" s="1130" t="s">
        <v>1601</v>
      </c>
      <c r="E38" s="463" t="s">
        <v>1602</v>
      </c>
      <c r="F38" s="1171" t="s">
        <v>859</v>
      </c>
      <c r="G38" s="463" t="s">
        <v>1603</v>
      </c>
      <c r="O38" s="1130" t="s">
        <v>1372</v>
      </c>
      <c r="AX38" s="1176" t="s">
        <v>1604</v>
      </c>
      <c r="AZ38" s="1176" t="s">
        <v>1282</v>
      </c>
      <c r="BE38" s="1176">
        <v>2036</v>
      </c>
      <c r="BH38" s="1123" t="s">
        <v>1605</v>
      </c>
      <c r="BJ38" s="1123" t="s">
        <v>1606</v>
      </c>
      <c r="BL38" s="1123" t="s">
        <v>1607</v>
      </c>
      <c r="BN38" s="1123" t="s">
        <v>1608</v>
      </c>
    </row>
    <row customHeight="1" ht="11.25">
      <c r="A39" s="1130" t="s">
        <v>1609</v>
      </c>
      <c r="E39" s="463" t="s">
        <v>1610</v>
      </c>
      <c r="F39" s="1171" t="s">
        <v>912</v>
      </c>
      <c r="G39" s="463" t="s">
        <v>1611</v>
      </c>
      <c r="O39" s="1130" t="s">
        <v>1388</v>
      </c>
      <c r="AX39" s="1176" t="s">
        <v>1612</v>
      </c>
      <c r="AZ39" s="1176" t="s">
        <v>1315</v>
      </c>
      <c r="BE39" s="1176">
        <v>2037</v>
      </c>
      <c r="BH39" s="1124" t="s">
        <v>1613</v>
      </c>
      <c r="BJ39" s="1273" t="s">
        <v>1613</v>
      </c>
      <c r="BL39" s="1273" t="s">
        <v>1613</v>
      </c>
      <c r="BN39" s="1124" t="s">
        <v>1614</v>
      </c>
    </row>
    <row customHeight="1" ht="11.25">
      <c r="A40" s="1130" t="s">
        <v>1615</v>
      </c>
      <c r="E40" s="463" t="s">
        <v>1616</v>
      </c>
      <c r="F40" s="1171" t="s">
        <v>899</v>
      </c>
      <c r="G40" s="463" t="s">
        <v>1617</v>
      </c>
      <c r="O40" s="1130" t="s">
        <v>1404</v>
      </c>
      <c r="AX40" s="1176" t="s">
        <v>1618</v>
      </c>
      <c r="BE40" s="1176">
        <v>2038</v>
      </c>
      <c r="BH40" s="1124" t="s">
        <v>1619</v>
      </c>
      <c r="BJ40" s="1273" t="s">
        <v>1032</v>
      </c>
      <c r="BL40" s="1273" t="s">
        <v>1032</v>
      </c>
      <c r="BN40" s="1124" t="s">
        <v>1066</v>
      </c>
    </row>
    <row customHeight="1" ht="11.25">
      <c r="A41" s="1130" t="s">
        <v>1620</v>
      </c>
      <c r="E41" s="463" t="s">
        <v>1621</v>
      </c>
      <c r="F41" s="1171" t="s">
        <v>1622</v>
      </c>
      <c r="G41" s="463" t="s">
        <v>1621</v>
      </c>
      <c r="O41" s="1130" t="s">
        <v>1420</v>
      </c>
      <c r="AX41" s="1176" t="s">
        <v>1623</v>
      </c>
      <c r="AZ41" s="1123" t="s">
        <v>1624</v>
      </c>
      <c r="BE41" s="1176">
        <v>2039</v>
      </c>
      <c r="BH41" s="1124" t="s">
        <v>1625</v>
      </c>
      <c r="BJ41" s="1273" t="s">
        <v>1028</v>
      </c>
      <c r="BL41" s="1273" t="s">
        <v>1028</v>
      </c>
      <c r="BN41" s="1124" t="s">
        <v>1053</v>
      </c>
    </row>
    <row customHeight="1" ht="11.25">
      <c r="A42" s="1130" t="s">
        <v>1626</v>
      </c>
      <c r="AX42" s="1176" t="s">
        <v>1627</v>
      </c>
      <c r="AZ42" s="1176" t="s">
        <v>1219</v>
      </c>
      <c r="BE42" s="1176">
        <v>2040</v>
      </c>
      <c r="BH42" s="1124" t="s">
        <v>1050</v>
      </c>
      <c r="BJ42" s="1273" t="s">
        <v>1030</v>
      </c>
      <c r="BL42" s="1273" t="s">
        <v>1030</v>
      </c>
      <c r="BN42" s="1124" t="s">
        <v>1628</v>
      </c>
    </row>
    <row customHeight="1" ht="11.25">
      <c r="A43" s="1130" t="s">
        <v>1629</v>
      </c>
      <c r="AX43" s="1176" t="s">
        <v>1630</v>
      </c>
      <c r="AZ43" s="1176" t="s">
        <v>1245</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1281</v>
      </c>
      <c r="BE44" s="1176">
        <v>2042</v>
      </c>
      <c r="BH44" s="1124" t="s">
        <v>1638</v>
      </c>
      <c r="BJ44" s="1273" t="s">
        <v>1050</v>
      </c>
      <c r="BL44" s="1273" t="s">
        <v>1050</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Показатели, подлежащие раскрытию в сфере водоотведения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1314</v>
      </c>
      <c r="BE45" s="1176">
        <v>2043</v>
      </c>
      <c r="BH45" s="1124" t="s">
        <v>1647</v>
      </c>
      <c r="BJ45" s="1273" t="s">
        <v>1044</v>
      </c>
      <c r="BL45" s="1273" t="s">
        <v>1044</v>
      </c>
      <c r="BN45" s="1124" t="s">
        <v>1648</v>
      </c>
    </row>
    <row customHeight="1" ht="11.25">
      <c r="A46" s="1130" t="s">
        <v>1649</v>
      </c>
      <c r="E46" s="463" t="s">
        <v>26</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1651</v>
      </c>
      <c r="AZ46" s="1176" t="s">
        <v>1338</v>
      </c>
      <c r="BE46" s="1176">
        <v>2044</v>
      </c>
      <c r="BH46" s="1124" t="s">
        <v>1053</v>
      </c>
      <c r="BJ46" s="1273" t="s">
        <v>1034</v>
      </c>
      <c r="BL46" s="1273" t="s">
        <v>1034</v>
      </c>
      <c r="BN46" s="1124" t="s">
        <v>1652</v>
      </c>
    </row>
    <row customHeight="1" ht="11.25">
      <c r="A47" s="1130" t="s">
        <v>1653</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1655</v>
      </c>
      <c r="AZ47" s="1176" t="s">
        <v>1356</v>
      </c>
      <c r="BE47" s="1176">
        <v>2045</v>
      </c>
      <c r="BH47" s="1124" t="s">
        <v>1628</v>
      </c>
      <c r="BJ47" s="1273" t="s">
        <v>1036</v>
      </c>
      <c r="BL47" s="1273" t="s">
        <v>1036</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1</v>
      </c>
      <c r="J48" s="1801" t="s">
        <v>1660</v>
      </c>
      <c r="K48" s="1802"/>
      <c r="AX48" s="1176" t="s">
        <v>1661</v>
      </c>
      <c r="AZ48" s="1176" t="s">
        <v>1372</v>
      </c>
      <c r="BE48" s="1176">
        <v>2046</v>
      </c>
      <c r="BH48" s="1124" t="s">
        <v>1632</v>
      </c>
      <c r="BJ48" s="1273" t="s">
        <v>1038</v>
      </c>
      <c r="BL48" s="1273" t="s">
        <v>1038</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1666</v>
      </c>
      <c r="AZ49" s="1176" t="s">
        <v>1388</v>
      </c>
      <c r="BE49" s="1176">
        <v>2047</v>
      </c>
      <c r="BH49" s="1124" t="s">
        <v>1054</v>
      </c>
      <c r="BJ49" s="1273" t="s">
        <v>1040</v>
      </c>
      <c r="BL49" s="1273" t="s">
        <v>1040</v>
      </c>
    </row>
    <row customHeight="1" ht="11.25">
      <c r="A50" s="1130" t="s">
        <v>1667</v>
      </c>
      <c r="E50" s="463" t="s">
        <v>1668</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1669</v>
      </c>
      <c r="AZ50" s="1176" t="s">
        <v>1404</v>
      </c>
      <c r="BE50" s="1176">
        <v>2048</v>
      </c>
      <c r="BH50" s="1124" t="s">
        <v>1639</v>
      </c>
      <c r="BJ50" s="1273" t="s">
        <v>1042</v>
      </c>
      <c r="BL50" s="1273" t="s">
        <v>1042</v>
      </c>
    </row>
    <row customHeight="1" ht="11.25">
      <c r="A51" s="1130" t="s">
        <v>1670</v>
      </c>
      <c r="E51" s="463" t="s">
        <v>1671</v>
      </c>
      <c r="F51" s="1171" t="s">
        <v>1672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1420</v>
      </c>
      <c r="BE51" s="1176">
        <v>2049</v>
      </c>
      <c r="BH51" s="1124" t="s">
        <v>1648</v>
      </c>
      <c r="BJ51" s="1273" t="s">
        <v>1674</v>
      </c>
      <c r="BL51" s="1273" t="s">
        <v>1674</v>
      </c>
    </row>
    <row customHeight="1" ht="11.25">
      <c r="A52" s="1130" t="s">
        <v>1675</v>
      </c>
      <c r="E52" s="463" t="s">
        <v>1676</v>
      </c>
      <c r="F52" s="1171" t="s">
        <v>1642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1677</v>
      </c>
      <c r="AZ52" s="1176" t="s">
        <v>1220</v>
      </c>
      <c r="BE52" s="1176">
        <v>2050</v>
      </c>
      <c r="BH52" s="1124" t="s">
        <v>1652</v>
      </c>
      <c r="BJ52" s="1273" t="s">
        <v>1053</v>
      </c>
      <c r="BL52" s="1273" t="s">
        <v>1053</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1680</v>
      </c>
      <c r="K53" s="1802"/>
      <c r="AX53" s="1176" t="s">
        <v>1681</v>
      </c>
      <c r="BE53" s="1176">
        <v>2051</v>
      </c>
      <c r="BH53" s="1124" t="s">
        <v>1656</v>
      </c>
      <c r="BJ53" s="1273" t="s">
        <v>1628</v>
      </c>
      <c r="BL53" s="1273" t="s">
        <v>1628</v>
      </c>
    </row>
    <row customHeight="1" ht="11.25">
      <c r="A54" s="1130" t="s">
        <v>1682</v>
      </c>
      <c r="AX54" s="1176" t="s">
        <v>1683</v>
      </c>
      <c r="AZ54" s="1123" t="s">
        <v>1684</v>
      </c>
      <c r="BE54" s="1176">
        <v>2052</v>
      </c>
      <c r="BH54" s="1124" t="s">
        <v>1662</v>
      </c>
      <c r="BJ54" s="1273" t="s">
        <v>1632</v>
      </c>
      <c r="BL54" s="1273" t="s">
        <v>1632</v>
      </c>
    </row>
    <row customHeight="1" ht="11.25">
      <c r="A55" s="1130" t="s">
        <v>1685</v>
      </c>
      <c r="AX55" s="1176" t="s">
        <v>1686</v>
      </c>
      <c r="AZ55" s="1176" t="s">
        <v>1222</v>
      </c>
      <c r="BE55" s="1176">
        <v>2053</v>
      </c>
      <c r="BH55" s="1126" t="s">
        <v>28</v>
      </c>
      <c r="BJ55" s="1273" t="s">
        <v>1054</v>
      </c>
      <c r="BL55" s="1273" t="s">
        <v>1054</v>
      </c>
    </row>
    <row customHeight="1" ht="11.25">
      <c r="A56" s="1130" t="s">
        <v>1687</v>
      </c>
      <c r="D56" s="1174" t="s">
        <v>1688</v>
      </c>
      <c r="E56" s="1151" t="s">
        <v>112</v>
      </c>
      <c r="F56" s="1130" t="s">
        <v>1689</v>
      </c>
      <c r="AX56" s="1176" t="s">
        <v>1690</v>
      </c>
      <c r="AZ56" s="1176" t="s">
        <v>1249</v>
      </c>
      <c r="BE56" s="1176">
        <v>2054</v>
      </c>
      <c r="BH56" s="1126" t="s">
        <v>28</v>
      </c>
      <c r="BJ56" s="1273" t="s">
        <v>1639</v>
      </c>
      <c r="BL56" s="1273" t="s">
        <v>1639</v>
      </c>
    </row>
    <row customHeight="1" ht="11.25">
      <c r="A57" s="1130" t="s">
        <v>1691</v>
      </c>
      <c r="D57" s="1174" t="s">
        <v>1692</v>
      </c>
      <c r="E57" s="1151" t="s">
        <v>112</v>
      </c>
      <c r="F57" s="1130" t="s">
        <v>1689</v>
      </c>
      <c r="AX57" s="1176" t="s">
        <v>1693</v>
      </c>
      <c r="AZ57" s="1176" t="s">
        <v>1284</v>
      </c>
      <c r="BE57" s="1176">
        <v>2055</v>
      </c>
      <c r="BJ57" s="1273" t="s">
        <v>1648</v>
      </c>
      <c r="BL57" s="1273" t="s">
        <v>1648</v>
      </c>
    </row>
    <row customHeight="1" ht="11.25">
      <c r="A58" s="1130" t="s">
        <v>1694</v>
      </c>
      <c r="D58" s="1174" t="s">
        <v>1695</v>
      </c>
      <c r="E58" s="1151" t="s">
        <v>112</v>
      </c>
      <c r="F58" s="1130" t="s">
        <v>1689</v>
      </c>
      <c r="AX58" s="1176" t="s">
        <v>1696</v>
      </c>
      <c r="BE58" s="1176">
        <v>2056</v>
      </c>
      <c r="BJ58" s="1273" t="s">
        <v>1652</v>
      </c>
      <c r="BL58" s="1273" t="s">
        <v>1652</v>
      </c>
    </row>
    <row customHeight="1" ht="11.25">
      <c r="A59" s="1130" t="s">
        <v>1697</v>
      </c>
      <c r="D59" s="1174" t="s">
        <v>132</v>
      </c>
      <c r="E59" s="1151" t="s">
        <v>1584</v>
      </c>
      <c r="F59" s="1130" t="s">
        <v>1698</v>
      </c>
      <c r="AX59" s="1176" t="s">
        <v>1699</v>
      </c>
      <c r="AZ59" s="1123" t="s">
        <v>1700</v>
      </c>
      <c r="BE59" s="1176">
        <v>2057</v>
      </c>
      <c r="BJ59" s="1273" t="s">
        <v>1656</v>
      </c>
      <c r="BL59" s="1273" t="s">
        <v>1656</v>
      </c>
    </row>
    <row customHeight="1" ht="11.25">
      <c r="A60" s="1130" t="s">
        <v>1701</v>
      </c>
      <c r="D60" s="1174" t="s">
        <v>1702</v>
      </c>
      <c r="E60" s="1151" t="s">
        <v>1584</v>
      </c>
      <c r="F60" s="1130" t="s">
        <v>1698</v>
      </c>
      <c r="AX60" s="1176" t="s">
        <v>1703</v>
      </c>
      <c r="AZ60" s="1176" t="s">
        <v>1223</v>
      </c>
      <c r="BE60" s="1176">
        <v>2058</v>
      </c>
      <c r="BJ60" s="1273" t="s">
        <v>1662</v>
      </c>
      <c r="BL60" s="1273" t="s">
        <v>1662</v>
      </c>
    </row>
    <row customHeight="1" ht="11.25">
      <c r="A61" s="1130" t="s">
        <v>1704</v>
      </c>
      <c r="D61" s="1174" t="s">
        <v>1705</v>
      </c>
      <c r="E61" s="1151" t="s">
        <v>1584</v>
      </c>
      <c r="F61" s="1130" t="s">
        <v>1698</v>
      </c>
      <c r="AX61" s="1176" t="s">
        <v>1706</v>
      </c>
      <c r="AZ61" s="1176" t="s">
        <v>1250</v>
      </c>
      <c r="BE61" s="1176">
        <v>2059</v>
      </c>
      <c r="BL61" s="1273" t="s">
        <v>1046</v>
      </c>
    </row>
    <row customHeight="1" ht="11.25">
      <c r="A62" s="1130" t="s">
        <v>1707</v>
      </c>
      <c r="D62" s="1174" t="s">
        <v>131</v>
      </c>
      <c r="E62" s="1151">
        <v>30</v>
      </c>
      <c r="F62" s="1130" t="s">
        <v>1698</v>
      </c>
      <c r="AZ62" s="1176" t="s">
        <v>1285</v>
      </c>
      <c r="BE62" s="1176">
        <v>2060</v>
      </c>
      <c r="BL62" s="1273" t="s">
        <v>1048</v>
      </c>
    </row>
    <row customHeight="1" ht="11.25">
      <c r="A63" s="1130" t="s">
        <v>1708</v>
      </c>
      <c r="D63" s="1174" t="s">
        <v>1709</v>
      </c>
      <c r="E63" s="1151">
        <v>30</v>
      </c>
      <c r="F63" s="1130" t="s">
        <v>1698</v>
      </c>
      <c r="AZ63" s="1176" t="s">
        <v>1317</v>
      </c>
      <c r="BE63" s="1176">
        <v>2061</v>
      </c>
    </row>
    <row customHeight="1" ht="11.25">
      <c r="A64" s="1130" t="s">
        <v>1710</v>
      </c>
      <c r="D64" s="1174" t="s">
        <v>1711</v>
      </c>
      <c r="E64" s="1151">
        <v>30</v>
      </c>
      <c r="F64" s="1130" t="s">
        <v>1698</v>
      </c>
      <c r="AZ64" s="1176" t="s">
        <v>1339</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1224</v>
      </c>
      <c r="BE67" s="1176">
        <v>2065</v>
      </c>
    </row>
    <row customHeight="1" ht="11.25">
      <c r="A68" s="1130" t="s">
        <v>1716</v>
      </c>
      <c r="AZ68" s="1176" t="s">
        <v>1251</v>
      </c>
      <c r="BE68" s="1176">
        <v>2066</v>
      </c>
      <c r="BH68" s="1123" t="s">
        <v>1717</v>
      </c>
      <c r="BJ68" s="1123" t="s">
        <v>1718</v>
      </c>
      <c r="BL68" s="1123" t="s">
        <v>1719</v>
      </c>
      <c r="BN68" s="1123" t="s">
        <v>1720</v>
      </c>
    </row>
    <row customHeight="1" ht="11.25">
      <c r="A69" s="1130" t="s">
        <v>1721</v>
      </c>
      <c r="AZ69" s="1176" t="s">
        <v>1286</v>
      </c>
      <c r="BE69" s="1176">
        <v>2067</v>
      </c>
      <c r="BH69" s="1124" t="s">
        <v>1722</v>
      </c>
      <c r="BI69" s="1173" t="s">
        <v>110</v>
      </c>
      <c r="BJ69" s="1124" t="s">
        <v>1723</v>
      </c>
      <c r="BK69" s="1173" t="s">
        <v>110</v>
      </c>
      <c r="BL69" s="1124" t="s">
        <v>1724</v>
      </c>
      <c r="BM69" s="1126" t="s">
        <v>110</v>
      </c>
      <c r="BN69" s="1124" t="s">
        <v>1725</v>
      </c>
    </row>
    <row customHeight="1" ht="11.25">
      <c r="A70" s="1130" t="s">
        <v>1726</v>
      </c>
      <c r="AZ70" s="1176" t="s">
        <v>1318</v>
      </c>
      <c r="BE70" s="1176">
        <v>2068</v>
      </c>
      <c r="BH70" s="1124" t="s">
        <v>1727</v>
      </c>
      <c r="BJ70" s="1124" t="s">
        <v>1728</v>
      </c>
      <c r="BL70" s="1124" t="s">
        <v>1729</v>
      </c>
      <c r="BN70" s="1124" t="s">
        <v>1730</v>
      </c>
    </row>
    <row customHeight="1" ht="11.25">
      <c r="A71" s="1130" t="s">
        <v>1731</v>
      </c>
      <c r="AZ71" s="1176" t="s">
        <v>1320</v>
      </c>
      <c r="BE71" s="1176">
        <v>2069</v>
      </c>
      <c r="BH71" s="1124" t="s">
        <v>1732</v>
      </c>
      <c r="BI71" s="1173" t="s">
        <v>91</v>
      </c>
      <c r="BJ71" s="1124" t="s">
        <v>1733</v>
      </c>
      <c r="BK71" s="1173" t="s">
        <v>91</v>
      </c>
      <c r="BL71" s="1124" t="s">
        <v>1734</v>
      </c>
      <c r="BM71" s="1126" t="s">
        <v>91</v>
      </c>
      <c r="BN71" s="1124" t="s">
        <v>1735</v>
      </c>
    </row>
    <row customHeight="1" ht="11.25">
      <c r="A72" s="1130" t="s">
        <v>16</v>
      </c>
      <c r="AZ72" s="1176" t="s">
        <v>19</v>
      </c>
      <c r="BE72" s="1176">
        <v>2070</v>
      </c>
      <c r="BH72" s="1124" t="s">
        <v>1736</v>
      </c>
      <c r="BJ72" s="1124" t="s">
        <v>1736</v>
      </c>
      <c r="BL72" s="1124" t="s">
        <v>1736</v>
      </c>
      <c r="BN72" s="1124" t="s">
        <v>1737</v>
      </c>
    </row>
    <row customHeight="1" ht="11.25">
      <c r="A73" s="1130" t="s">
        <v>1738</v>
      </c>
      <c r="BH73" s="1124" t="s">
        <v>1739</v>
      </c>
      <c r="BI73" s="1173" t="s">
        <v>112</v>
      </c>
      <c r="BJ73" s="1124" t="s">
        <v>1740</v>
      </c>
      <c r="BK73" s="1173" t="s">
        <v>112</v>
      </c>
      <c r="BL73" s="1124" t="s">
        <v>1741</v>
      </c>
      <c r="BM73" s="1126" t="s">
        <v>112</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1233</v>
      </c>
      <c r="BH76" s="1124" t="s">
        <v>1752</v>
      </c>
      <c r="BJ76" s="1124" t="s">
        <v>1753</v>
      </c>
      <c r="BL76" s="1124" t="s">
        <v>1754</v>
      </c>
    </row>
    <row customHeight="1" ht="11.25">
      <c r="A77" s="1130" t="s">
        <v>1755</v>
      </c>
      <c r="AZ77" s="1176" t="s">
        <v>1261</v>
      </c>
    </row>
    <row customHeight="1" ht="11.25">
      <c r="A78" s="1130" t="s">
        <v>1756</v>
      </c>
      <c r="AZ78" s="1176" t="s">
        <v>1293</v>
      </c>
    </row>
    <row customHeight="1" ht="11.25">
      <c r="A79" s="1130" t="s">
        <v>1757</v>
      </c>
      <c r="AZ79" s="1176" t="s">
        <v>529</v>
      </c>
      <c r="BH79" s="1123" t="s">
        <v>1758</v>
      </c>
      <c r="BJ79" s="1123" t="s">
        <v>1759</v>
      </c>
      <c r="BL79" s="1123" t="s">
        <v>1760</v>
      </c>
    </row>
    <row customHeight="1" ht="11.25">
      <c r="A80" s="1130" t="s">
        <v>1761</v>
      </c>
      <c r="AZ80" s="1176" t="s">
        <v>534</v>
      </c>
      <c r="BH80" s="1124" t="s">
        <v>1762</v>
      </c>
      <c r="BJ80" s="1124" t="s">
        <v>1763</v>
      </c>
      <c r="BL80" s="1124" t="s">
        <v>1764</v>
      </c>
    </row>
    <row customHeight="1" ht="11.25">
      <c r="A81" s="1130" t="s">
        <v>1765</v>
      </c>
      <c r="AZ81" s="1176" t="s">
        <v>535</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1024</v>
      </c>
    </row>
    <row customHeight="1" ht="11.25">
      <c r="A91" s="1130" t="s">
        <v>1798</v>
      </c>
      <c r="AZ91" s="1176" t="s">
        <v>1060</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577</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1220</v>
      </c>
    </row>
    <row customHeight="1" ht="11.25">
      <c r="AZ116" s="1957" t="s">
        <v>1840</v>
      </c>
      <c r="BA116" s="1958" t="s">
        <v>1841</v>
      </c>
      <c r="BH116" s="1124" t="s">
        <v>1247</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5F054-8026-337A-0FCC-5A972591B2E6}"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301</v>
      </c>
      <c r="J1" s="511" t="s">
        <v>14</v>
      </c>
    </row>
    <row customHeight="1" ht="22.5" hidden="1">
      <c r="A2" s="558"/>
      <c r="B2" s="558"/>
      <c r="C2" s="1786" t="s">
        <v>531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89</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"ВОДОКАНАЛРЕМСТРОЙ"</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714</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92</v>
      </c>
      <c r="E18" s="1583" t="s">
        <v>1866</v>
      </c>
      <c r="F18" s="1582"/>
      <c r="G18" s="530" t="s">
        <v>1865</v>
      </c>
      <c r="H18" s="1589"/>
      <c r="I18" s="908"/>
      <c r="J18" s="511">
        <v>46</v>
      </c>
    </row>
    <row customHeight="1" ht="23.25">
      <c r="A19" s="558"/>
      <c r="B19" s="558"/>
      <c r="C19" s="513"/>
      <c r="D19" s="1576" t="s">
        <v>112</v>
      </c>
      <c r="E19" s="1583" t="s">
        <v>1867</v>
      </c>
      <c r="F19" s="1577" t="s">
        <v>308</v>
      </c>
      <c r="G19" s="2527" t="s">
        <v>1868</v>
      </c>
      <c r="H19" s="531"/>
      <c r="J19" s="511">
        <v>22</v>
      </c>
    </row>
    <row s="4934" customFormat="1" customHeight="1" ht="5.25" hidden="1">
      <c r="A20" s="558"/>
      <c r="B20" s="558"/>
      <c r="C20" s="1585"/>
      <c r="D20" s="1584" t="s">
        <v>1121</v>
      </c>
      <c r="E20" s="1070"/>
      <c r="F20" s="1069"/>
      <c r="G20" s="2528"/>
      <c r="J20" s="1586">
        <v>0</v>
      </c>
    </row>
    <row customHeight="1" ht="15.75">
      <c r="A21" s="558"/>
      <c r="B21" s="558"/>
      <c r="C21" s="513"/>
      <c r="D21" s="523"/>
      <c r="E21" s="471" t="s">
        <v>341</v>
      </c>
      <c r="F21" s="525"/>
      <c r="G21" s="2529"/>
      <c r="H21" s="1589"/>
      <c r="J21" s="511">
        <v>15</v>
      </c>
    </row>
    <row s="3281" customFormat="1" customHeight="1" ht="26.25">
      <c r="A22" s="558"/>
      <c r="B22" s="558"/>
      <c r="C22" s="558"/>
      <c r="D22" s="1576" t="s">
        <v>93</v>
      </c>
      <c r="E22" s="530" t="s">
        <v>1869</v>
      </c>
      <c r="F22" s="1582"/>
      <c r="G22" s="530" t="s">
        <v>1870</v>
      </c>
      <c r="H22" s="1588"/>
      <c r="J22" s="557">
        <v>25</v>
      </c>
    </row>
    <row s="3281" customFormat="1" customHeight="1" ht="19.95">
      <c r="A23" s="558"/>
      <c r="B23" s="558"/>
      <c r="C23" s="558"/>
      <c r="D23" s="1576" t="s">
        <v>94</v>
      </c>
      <c r="E23" s="1583" t="s">
        <v>1871</v>
      </c>
      <c r="F23" s="1587"/>
      <c r="G23" s="530" t="s">
        <v>1872</v>
      </c>
      <c r="H23" s="1588"/>
      <c r="J23" s="557">
        <v>19</v>
      </c>
    </row>
    <row s="328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B812B-E435-35FD-2C6B-D6D045B876E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1873</v>
      </c>
      <c r="G1" s="1687" t="s">
        <v>50</v>
      </c>
      <c r="H1" s="1687" t="s">
        <v>52</v>
      </c>
      <c r="IU1" s="1211" t="s">
        <v>14</v>
      </c>
    </row>
    <row s="2910" customFormat="1" customHeight="1" ht="22.5" hidden="1">
      <c r="A2" s="887"/>
      <c r="B2" s="1216">
        <v>1</v>
      </c>
      <c r="C2" s="1216"/>
      <c r="D2" s="1984" t="s">
        <v>531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5" customFormat="1" customHeight="1" ht="21">
      <c r="A8" s="1211"/>
      <c r="B8" s="1216"/>
      <c r="C8" s="1211"/>
      <c r="D8" s="1551"/>
      <c r="E8" s="1604" t="s">
        <v>89</v>
      </c>
      <c r="F8" s="1596" t="s">
        <v>1873</v>
      </c>
      <c r="G8" s="1596" t="s">
        <v>50</v>
      </c>
      <c r="H8" s="1596" t="s">
        <v>52</v>
      </c>
      <c r="I8" s="1596" t="s">
        <v>1874</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9098E-D93F-FCBC-60FB-2FB48366460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531</v>
      </c>
      <c r="E2" s="1945"/>
      <c r="F2" s="1948" t="str">
        <f>IF(ROIV_INFO_NAME="","",ROIV_INFO_NAME)</f>
        <v>ООО "ВОДОКАНАЛРЕМСТРОЙ"</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ООО "ВОДОКАНАЛРЕМСТРОЙ"</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F0D43-8193-1E24-9B4A-7688A7F500A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531</v>
      </c>
      <c r="E2" s="1960"/>
      <c r="F2" s="1962" t="str">
        <f>IF(ROIV_INFO_NAME="","",ROIV_INFO_NAME)</f>
        <v>ООО "ВОДОКАНАЛРЕМСТРОЙ"</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5" customFormat="1" customHeight="1" ht="67.2">
      <c r="A8" s="1687"/>
      <c r="B8" s="1422"/>
      <c r="C8" s="1687"/>
      <c r="D8" s="1571"/>
      <c r="E8" s="2534" t="s">
        <v>89</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ООО "ВОДОКАНАЛРЕМСТРОЙ"</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7939F-6B6F-6857-6838-60B643D1740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531</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1883</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531</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000"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5" customFormat="1" customHeight="1" ht="44.25">
      <c r="A11" s="1687"/>
      <c r="B11" s="1422"/>
      <c r="C11" s="1687"/>
      <c r="D11" s="1571"/>
      <c r="E11" s="2548" t="s">
        <v>89</v>
      </c>
      <c r="F11" s="2548" t="s">
        <v>306</v>
      </c>
      <c r="G11" s="2548" t="s">
        <v>1884</v>
      </c>
      <c r="H11" s="2548"/>
      <c r="I11" s="2548" t="s">
        <v>1885</v>
      </c>
      <c r="J11" s="2548"/>
      <c r="K11" s="2548"/>
      <c r="L11" s="2548" t="s">
        <v>1886</v>
      </c>
      <c r="M11" s="2536" t="s">
        <v>1887</v>
      </c>
      <c r="N11" s="2547"/>
      <c r="O11" s="1680"/>
      <c r="P11" s="1680"/>
      <c r="Q11" s="1665">
        <v>42</v>
      </c>
    </row>
    <row s="2865"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1889</v>
      </c>
      <c r="O13" s="1591"/>
      <c r="P13" s="567"/>
      <c r="Q13" s="479">
        <v>22</v>
      </c>
    </row>
    <row s="2910"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10" customFormat="1" customHeight="1" ht="23.25">
      <c r="A15" s="2155"/>
      <c r="B15" s="1216"/>
      <c r="C15" s="468"/>
      <c r="D15" s="857"/>
      <c r="E15" s="477"/>
      <c r="F15" s="1556" t="s">
        <v>1875</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5C393-D73F-8FA5-514F-9B03714083F9}" mc:Ignorable="x14ac xr xr2 xr3">
  <sheetPr>
    <tabColor rgb="FFEAEBEE"/>
    <pageSetUpPr fitToPage="1"/>
  </sheetPr>
  <dimension ref="A1:M16"/>
  <sheetViews>
    <sheetView topLeftCell="A1" showGridLines="0" zoomScale="90" workbookViewId="0">
      <selection activeCell="E12" sqref="E12"/>
    </sheetView>
  </sheetViews>
  <sheetFormatPr defaultColWidth="9.140625" customHeight="1" defaultRowHeight="14.25"/>
  <cols>
    <col min="1" max="1" style="3277" width="9.140625" hidden="1"/>
    <col min="2" max="2" style="4763" width="9.140625" hidden="1"/>
    <col min="3" max="3" style="5023" width="3.00390625" customWidth="1"/>
    <col min="4" max="4" style="4763" width="6.00390625" customWidth="1"/>
    <col min="5" max="5" style="4763" width="22.00390625" customWidth="1"/>
    <col min="6" max="6" style="4763" width="15.00390625" customWidth="1"/>
    <col min="7" max="7" style="4763" width="14.00390625" customWidth="1"/>
    <col min="8" max="8" style="4763" width="47.00390625" customWidth="1"/>
    <col min="9" max="9" style="4763" width="115.00390625" customWidth="1"/>
    <col min="10" max="10" style="4763" width="3.00390625" customWidth="1"/>
    <col min="11" max="12" style="4763" width="8.00390625" customWidth="1"/>
    <col min="13" max="13" style="476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89</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110</v>
      </c>
      <c r="E11" s="143" t="s">
        <v>92</v>
      </c>
      <c r="F11" s="143" t="s">
        <v>112</v>
      </c>
      <c r="G11" s="143" t="s">
        <v>93</v>
      </c>
      <c r="H11" s="143" t="s">
        <v>94</v>
      </c>
      <c r="I11" s="143" t="s">
        <v>113</v>
      </c>
      <c r="M11" s="177">
        <v>0</v>
      </c>
    </row>
    <row s="4763" customFormat="1" customHeight="1" ht="26.25">
      <c r="A12" s="201" t="s">
        <v>91</v>
      </c>
      <c r="B12" s="181" t="s">
        <v>28</v>
      </c>
      <c r="C12" s="182"/>
      <c r="D12" s="184" t="s">
        <v>110</v>
      </c>
      <c r="E12" s="437"/>
      <c r="F12" s="437"/>
      <c r="G12" s="1790" t="s">
        <v>28</v>
      </c>
      <c r="H12" s="438"/>
      <c r="I12" s="2225" t="s">
        <v>1895</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E1D47-588C-1BFC-36E6-DC4CEDCCF0F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9" style="5057" width="8.00390625" customWidth="1"/>
    <col min="10" max="10" style="50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89</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62353-E751-F32F-7BB7-8AA4B192CFF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12" style="5057" width="8.00390625" customWidth="1"/>
    <col min="13" max="13" style="50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89</v>
      </c>
      <c r="E9" s="164" t="s">
        <v>289</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A2F9-B741-9067-A64B-9A6A5F30A57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84C83-A53D-D10C-D65C-74CF8D7278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66" customFormat="1" customHeight="1" ht="17.25">
      <c r="A2" s="1871" t="s">
        <v>1906</v>
      </c>
    </row>
    <row r="4" s="5057" customFormat="1" customHeight="1" ht="15">
      <c r="C4" s="1872"/>
      <c r="D4" s="169"/>
      <c r="E4" s="433"/>
    </row>
    <row r="6" s="5066" customFormat="1" customHeight="1" ht="17.25">
      <c r="A6" s="1871" t="s">
        <v>1907</v>
      </c>
    </row>
    <row r="8" s="5057" customFormat="1" customHeight="1" ht="17.25">
      <c r="C8" s="1873"/>
      <c r="D8" s="169"/>
      <c r="E8" s="170"/>
    </row>
    <row r="11" s="5066" customFormat="1" customHeight="1" ht="17.25">
      <c r="A11" s="1871" t="s">
        <v>1908</v>
      </c>
    </row>
    <row r="13" s="2865" customFormat="1" customHeight="1" ht="15">
      <c r="A13" s="2273">
        <v>1</v>
      </c>
      <c r="B13" s="1216"/>
      <c r="C13" s="857" t="s">
        <v>531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6" customFormat="1" customHeight="1" ht="17.25">
      <c r="A17" s="1871" t="s">
        <v>1909</v>
      </c>
    </row>
    <row r="19" s="2910" customFormat="1" customHeight="1" ht="15">
      <c r="A19" s="1938"/>
      <c r="B19" s="1422">
        <v>1</v>
      </c>
      <c r="C19" s="1422"/>
      <c r="D19" s="856" t="s">
        <v>531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531</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531</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531</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66" customFormat="1" customHeight="1" ht="11.25">
      <c r="A37" s="1871" t="s">
        <v>1913</v>
      </c>
    </row>
    <row customHeight="1" ht="11.25"/>
    <row s="3279" customFormat="1" customHeight="1" ht="22.5">
      <c r="A39" s="1847"/>
      <c r="B39" s="513"/>
      <c r="C39" s="915"/>
      <c r="D39" s="496"/>
      <c r="E39" s="916"/>
      <c r="F39" s="1868"/>
      <c r="G39" s="1878"/>
      <c r="H39" s="531"/>
    </row>
    <row customHeight="1" ht="11.25"/>
    <row s="5066" customFormat="1" customHeight="1" ht="11.25">
      <c r="A41" s="1871" t="s">
        <v>1914</v>
      </c>
    </row>
    <row customHeight="1" ht="11.25"/>
    <row s="3279" customFormat="1" customHeight="1" ht="22.5">
      <c r="A43" s="513"/>
      <c r="B43" s="513"/>
      <c r="C43" s="513"/>
      <c r="D43" s="496"/>
      <c r="E43" s="916"/>
      <c r="F43" s="917"/>
      <c r="G43" s="1878"/>
      <c r="H43" s="531"/>
    </row>
    <row customHeight="1" ht="11.25"/>
    <row s="5066" customFormat="1" customHeight="1" ht="11.25">
      <c r="A45" s="1871" t="s">
        <v>1915</v>
      </c>
    </row>
    <row customHeight="1" ht="11.25"/>
    <row s="3279" customFormat="1" customHeight="1" ht="24">
      <c r="A47" s="2258" t="s">
        <v>315</v>
      </c>
      <c r="B47" s="558"/>
      <c r="C47" s="2269"/>
      <c r="D47" s="501" t="str">
        <f>A47</f>
        <v>5.1</v>
      </c>
      <c r="E47" s="498" t="s">
        <v>316</v>
      </c>
      <c r="F47" s="2032" t="s">
        <v>308</v>
      </c>
      <c r="G47" s="500" t="s">
        <v>317</v>
      </c>
      <c r="H47" s="531"/>
      <c r="I47" s="908"/>
    </row>
    <row s="3279" customFormat="1" customHeight="1" ht="22.5">
      <c r="A48" s="2258"/>
      <c r="B48" s="558"/>
      <c r="C48" s="2269"/>
      <c r="D48" s="496" t="str">
        <f>D47&amp;".1"</f>
        <v>5.1.1</v>
      </c>
      <c r="E48" s="495" t="s">
        <v>318</v>
      </c>
      <c r="F48" s="2033" t="s">
        <v>28</v>
      </c>
      <c r="G48" s="530"/>
      <c r="H48" s="531"/>
      <c r="I48" s="908"/>
    </row>
    <row s="3279" customFormat="1" customHeight="1" ht="22.5">
      <c r="A49" s="2258"/>
      <c r="B49" s="558"/>
      <c r="C49" s="2269"/>
      <c r="D49" s="496" t="str">
        <f>D47&amp;".2"</f>
        <v>5.1.2</v>
      </c>
      <c r="E49" s="495" t="s">
        <v>319</v>
      </c>
      <c r="F49" s="1788" t="s">
        <v>28</v>
      </c>
      <c r="G49" s="500" t="s">
        <v>320</v>
      </c>
      <c r="H49" s="531"/>
      <c r="I49" s="908"/>
    </row>
    <row s="3279" customFormat="1" customHeight="1" ht="22.5">
      <c r="A50" s="2258"/>
      <c r="B50" s="558"/>
      <c r="C50" s="2269"/>
      <c r="D50" s="496" t="str">
        <f>D47&amp;".3"</f>
        <v>5.1.3</v>
      </c>
      <c r="E50" s="495" t="s">
        <v>321</v>
      </c>
      <c r="F50" s="2033" t="s">
        <v>28</v>
      </c>
      <c r="G50" s="530"/>
      <c r="H50" s="531"/>
      <c r="I50" s="908"/>
    </row>
    <row s="3279" customFormat="1" customHeight="1" ht="22.5">
      <c r="A51" s="2258"/>
      <c r="B51" s="558"/>
      <c r="C51" s="2269"/>
      <c r="D51" s="496" t="str">
        <f>D47&amp;".4"</f>
        <v>5.1.4</v>
      </c>
      <c r="E51" s="495" t="s">
        <v>322</v>
      </c>
      <c r="F51" s="2033" t="s">
        <v>28</v>
      </c>
      <c r="G51" s="500" t="s">
        <v>323</v>
      </c>
      <c r="H51" s="531"/>
      <c r="I51" s="908"/>
    </row>
    <row r="54" s="5066" customFormat="1" customHeight="1" ht="17.25">
      <c r="A54" s="1871" t="s">
        <v>1916</v>
      </c>
    </row>
    <row r="56" s="2749" customFormat="1" customHeight="1" ht="18.75">
      <c r="A56" s="145"/>
      <c r="B56" s="1879"/>
      <c r="C56" s="1879"/>
      <c r="D56" s="1880"/>
      <c r="E56" s="1865"/>
      <c r="F56" s="924">
        <v>13</v>
      </c>
      <c r="G56" s="923"/>
      <c r="H56" s="849"/>
      <c r="I56" s="847"/>
      <c r="J56" s="576" t="s">
        <v>19</v>
      </c>
      <c r="K56" s="5105" t="s">
        <v>28</v>
      </c>
      <c r="L56" s="145"/>
      <c r="M56" s="1692"/>
      <c r="N56" s="1692"/>
      <c r="O56" s="1692"/>
      <c r="P56" s="572" t="s">
        <v>394</v>
      </c>
      <c r="Q56" s="572" t="s">
        <v>395</v>
      </c>
      <c r="R56" s="573" t="s">
        <v>396</v>
      </c>
      <c r="S56" s="1692" t="s">
        <v>397</v>
      </c>
      <c r="T56" s="1692"/>
      <c r="U56" s="1692"/>
      <c r="V56" s="1692"/>
    </row>
    <row r="58" s="5066" customFormat="1" customHeight="1" ht="11.25">
      <c r="A58" s="1871" t="s">
        <v>1917</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5066" customFormat="1" customHeight="1" ht="11.25">
      <c r="A62" s="1871" t="s">
        <v>1918</v>
      </c>
    </row>
    <row r="64" s="4763" customFormat="1" customHeight="1" ht="15">
      <c r="A64" s="201" t="s">
        <v>91</v>
      </c>
      <c r="B64" s="181" t="s">
        <v>28</v>
      </c>
      <c r="C64" s="1882"/>
      <c r="D64" s="184"/>
      <c r="E64" s="437"/>
      <c r="F64" s="437"/>
      <c r="G64" s="1859"/>
      <c r="H64" s="1881"/>
      <c r="I64" s="1860"/>
      <c r="K64" s="328"/>
      <c r="L64" s="329"/>
    </row>
    <row r="66" s="5066" customFormat="1" customHeight="1" ht="11.25">
      <c r="A66" s="1871" t="s">
        <v>1919</v>
      </c>
    </row>
    <row r="68" s="2774" customFormat="1" customHeight="1" ht="14.25">
      <c r="A68" s="399"/>
      <c r="B68" s="1216"/>
      <c r="C68" s="432"/>
      <c r="D68" s="1866"/>
      <c r="E68" s="942"/>
      <c r="F68" s="1881"/>
      <c r="G68" s="145"/>
      <c r="I68" s="1680"/>
      <c r="J68" s="1680"/>
    </row>
    <row r="70" s="5066" customFormat="1" customHeight="1" ht="11.25">
      <c r="A70" s="1871" t="s">
        <v>1920</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5066"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5066"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6"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6"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6" customFormat="1" customHeight="1" ht="11.25">
      <c r="A99" s="1871" t="s">
        <v>1929</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6" customFormat="1" customHeight="1" ht="11.25">
      <c r="A107" s="1871" t="s">
        <v>1931</v>
      </c>
    </row>
    <row customHeight="1" ht="17.25"/>
    <row s="4618"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1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18"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6" customFormat="1" customHeight="1" ht="11.25">
      <c r="A113" s="1871" t="s">
        <v>1933</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1934</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1934</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6" customFormat="1" customHeight="1" ht="11.25">
      <c r="A125" s="1871" t="s">
        <v>1935</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1934</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6" customFormat="1" customHeight="1" ht="11.25">
      <c r="A137" s="1871" t="s">
        <v>1936</v>
      </c>
    </row>
    <row r="139" s="2910" customFormat="1" customHeight="1" ht="45">
      <c r="A139" s="1862"/>
      <c r="B139" s="1216"/>
      <c r="C139" s="468"/>
      <c r="D139" s="145"/>
      <c r="E139" s="2628"/>
      <c r="F139" s="2164" t="s">
        <v>110</v>
      </c>
      <c r="G139" s="2631" t="s">
        <v>28</v>
      </c>
      <c r="H139" s="345"/>
      <c r="I139" s="693" t="s">
        <v>110</v>
      </c>
      <c r="J139" s="1863" t="s">
        <v>1937</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1939</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066" customFormat="1" customHeight="1" ht="17.25">
      <c r="A152" s="1871" t="s">
        <v>1940</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278</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279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280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278</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279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278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6" customFormat="1" customHeight="1" ht="17.25">
      <c r="A174" s="1871" t="s">
        <v>1941</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278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279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280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278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279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278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6" customFormat="1" customHeight="1" ht="17.25">
      <c r="A200" s="1871" t="s">
        <v>1942</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280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85D3F-5823-0937-D712-130727DE99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81" width="43.140625"/>
    <col min="2" max="2" style="5381" width="43.140625" hidden="1"/>
    <col min="3" max="3" style="5381" width="43.140625"/>
    <col min="4" max="5" style="5381" width="36.421875" customWidth="1"/>
    <col min="6" max="8" style="5382" width="36.421875" customWidth="1"/>
  </cols>
  <sheetData>
    <row customHeight="1" ht="9">
      <c r="A1" s="902" t="s">
        <v>1946</v>
      </c>
      <c r="B1" s="902"/>
      <c r="C1" s="1038" t="s">
        <v>1947</v>
      </c>
      <c r="D1" s="1036" t="s">
        <v>813</v>
      </c>
      <c r="E1" s="1036" t="s">
        <v>859</v>
      </c>
      <c r="F1" s="1036" t="s">
        <v>912</v>
      </c>
      <c r="G1" s="1036" t="s">
        <v>899</v>
      </c>
      <c r="H1" s="1036" t="s">
        <v>1622</v>
      </c>
    </row>
    <row customHeight="1" ht="9">
      <c r="A2" s="1039" t="s">
        <v>1948</v>
      </c>
      <c r="B2" s="1039"/>
      <c r="C2" s="1040" t="str">
        <f>INDEX(TEMPLATE_NUMBER_FORM_LIST,MATCH(TEMPLATE_SPHERE,TEMPLATE_SPHERE_LIST,0))</f>
        <v>10</v>
      </c>
      <c r="D2" s="1039" t="s">
        <v>1471</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1950</v>
      </c>
      <c r="B4" s="902" t="s">
        <v>111</v>
      </c>
      <c r="C4" s="1040" t="str">
        <f>IF(TEMPLATE_SPHERE="HEAT",D4,IF(TEMPLATE_SPHERE="TKO",H4,E4))</f>
        <v>Форма 1. Информация об организации, осуществляющей водоотведение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1952</v>
      </c>
    </row>
    <row customHeight="1" ht="117">
      <c r="A5" s="902" t="s">
        <v>1953</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1955</v>
      </c>
    </row>
    <row customHeight="1" ht="90">
      <c r="A6" s="902" t="s">
        <v>1956</v>
      </c>
      <c r="B6" s="902" t="s">
        <v>92</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1957</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1958</v>
      </c>
      <c r="E7" s="902" t="s">
        <v>1959</v>
      </c>
      <c r="F7" s="1042"/>
      <c r="G7" s="1042"/>
      <c r="H7" s="1042"/>
    </row>
    <row customHeight="1" ht="108">
      <c r="A8" s="902" t="s">
        <v>1960</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2007</v>
      </c>
      <c r="B31" s="902"/>
      <c r="C31" s="1040" t="str">
        <f>IF(TEMPLATE_SPHERE="HEAT",D31,IF(TEMPLATE_SPHERE="TKO",H31,E31))</f>
        <v>Форма 1. Информация об организации, осуществляющей водоотведение (общая информация)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2009</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581804-CD0F-076A-1509-E323C27FDA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81" width="9.140625"/>
    <col min="3" max="7" style="5425" width="8.00390625" customWidth="1"/>
    <col min="8" max="12" style="5425" width="8.57421875" customWidth="1"/>
    <col min="13" max="14" style="5425" width="27.7109375" customWidth="1"/>
    <col min="15" max="19" style="5425" width="5.140625" customWidth="1"/>
    <col min="20" max="24" style="5425" width="27.7109375" customWidth="1"/>
    <col min="25" max="25" style="5426" width="1.8515625" customWidth="1"/>
    <col min="26" max="26" style="5381" width="27.7109375" customWidth="1"/>
    <col min="27" max="27" style="5427" width="27.7109375" customWidth="1"/>
    <col min="28" max="29" style="5381" width="27.7109375" customWidth="1"/>
    <col min="30" max="30" style="5381" width="3.8515625" customWidth="1"/>
    <col min="31" max="34" style="5381" width="9.140625"/>
  </cols>
  <sheetData>
    <row s="5383"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813</v>
      </c>
      <c r="D2" s="897" t="s">
        <v>859</v>
      </c>
      <c r="E2" s="897" t="s">
        <v>912</v>
      </c>
      <c r="F2" s="897" t="s">
        <v>899</v>
      </c>
      <c r="G2" s="897" t="s">
        <v>1622</v>
      </c>
      <c r="H2" s="899"/>
      <c r="I2" s="899"/>
      <c r="J2" s="899"/>
      <c r="K2" s="899"/>
      <c r="L2" s="899"/>
      <c r="M2" s="899"/>
      <c r="N2" s="899"/>
      <c r="O2" s="897" t="s">
        <v>813</v>
      </c>
      <c r="P2" s="897" t="s">
        <v>859</v>
      </c>
      <c r="Q2" s="897" t="s">
        <v>899</v>
      </c>
      <c r="R2" s="897" t="s">
        <v>912</v>
      </c>
      <c r="S2" s="897" t="s">
        <v>1622</v>
      </c>
      <c r="T2" s="897" t="s">
        <v>813</v>
      </c>
      <c r="U2" s="897" t="s">
        <v>859</v>
      </c>
      <c r="V2" s="897" t="s">
        <v>899</v>
      </c>
      <c r="W2" s="897" t="s">
        <v>912</v>
      </c>
      <c r="X2" s="897" t="s">
        <v>1622</v>
      </c>
      <c r="Y2" s="897"/>
      <c r="Z2" s="897" t="s">
        <v>813</v>
      </c>
      <c r="AA2" s="906" t="s">
        <v>859</v>
      </c>
      <c r="AB2" s="897" t="s">
        <v>899</v>
      </c>
      <c r="AC2" s="897" t="s">
        <v>912</v>
      </c>
      <c r="AD2" s="897" t="s">
        <v>1622</v>
      </c>
    </row>
    <row customHeight="1" ht="162">
      <c r="A3" s="901" t="s">
        <v>26</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1655</v>
      </c>
      <c r="F11" s="2655" t="s">
        <v>2023</v>
      </c>
      <c r="G11" s="2655"/>
      <c r="H11" s="954" t="s">
        <v>2024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714</v>
      </c>
      <c r="P20" s="1013" t="s">
        <v>714</v>
      </c>
      <c r="Q20" s="1013" t="s">
        <v>714</v>
      </c>
      <c r="R20" s="1013" t="s">
        <v>714</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309</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741</v>
      </c>
      <c r="R25" s="1013" t="s">
        <v>309</v>
      </c>
      <c r="S25" s="1013"/>
      <c r="T25" s="1020" t="s">
        <v>2061</v>
      </c>
      <c r="U25" s="902" t="s">
        <v>2061</v>
      </c>
      <c r="V25" s="902" t="s">
        <v>2061</v>
      </c>
      <c r="W25" s="902" t="s">
        <v>2061</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730</v>
      </c>
      <c r="P26" s="1013" t="s">
        <v>724</v>
      </c>
      <c r="Q26" s="1013" t="s">
        <v>2062</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2063</v>
      </c>
      <c r="V26" s="1020" t="s">
        <v>2063</v>
      </c>
      <c r="W26" s="1020" t="s">
        <v>2063</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732</v>
      </c>
      <c r="P27" s="1013" t="s">
        <v>726</v>
      </c>
      <c r="Q27" s="1013" t="s">
        <v>2064</v>
      </c>
      <c r="R27" s="1013" t="s">
        <v>726</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741</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2071</v>
      </c>
      <c r="P31" s="1013" t="s">
        <v>737</v>
      </c>
      <c r="Q31" s="1013" t="s">
        <v>2071</v>
      </c>
      <c r="R31" s="1013" t="s">
        <v>737</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739</v>
      </c>
      <c r="Q32" s="1013" t="s">
        <v>2074</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751</v>
      </c>
      <c r="P39" s="1013" t="s">
        <v>745</v>
      </c>
      <c r="Q39" s="1013" t="s">
        <v>751</v>
      </c>
      <c r="R39" s="1013" t="s">
        <v>745</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747</v>
      </c>
      <c r="Q40" s="1013" t="s">
        <v>2097</v>
      </c>
      <c r="R40" s="1013" t="s">
        <v>747</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751</v>
      </c>
      <c r="Q43" s="1013" t="s">
        <v>2108</v>
      </c>
      <c r="R43" s="1013" t="s">
        <v>751</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2140</v>
      </c>
      <c r="U52" s="899" t="s">
        <v>2141</v>
      </c>
      <c r="V52" s="899" t="s">
        <v>2142</v>
      </c>
      <c r="W52" s="899" t="s">
        <v>2143</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326</v>
      </c>
      <c r="Q53" s="1013" t="s">
        <v>326</v>
      </c>
      <c r="R53" s="1013" t="s">
        <v>326</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2147</v>
      </c>
      <c r="V56" s="899" t="s">
        <v>2147</v>
      </c>
      <c r="W56" s="899" t="s">
        <v>2147</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2149</v>
      </c>
      <c r="V57" s="899" t="s">
        <v>2149</v>
      </c>
      <c r="W57" s="899" t="s">
        <v>2149</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112</v>
      </c>
      <c r="Q59" s="1013" t="s">
        <v>112</v>
      </c>
      <c r="R59" s="1013" t="s">
        <v>112</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635</v>
      </c>
      <c r="U60" s="899" t="s">
        <v>635</v>
      </c>
      <c r="V60" s="899" t="s">
        <v>635</v>
      </c>
      <c r="W60" s="899" t="s">
        <v>635</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100</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100</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94</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113</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640</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100</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150</v>
      </c>
      <c r="S89" s="1013"/>
      <c r="T89" s="899" t="s">
        <v>680</v>
      </c>
      <c r="U89" s="899" t="s">
        <v>680</v>
      </c>
      <c r="V89" s="899" t="s">
        <v>680</v>
      </c>
      <c r="W89" s="899" t="s">
        <v>680</v>
      </c>
      <c r="X89" s="899"/>
      <c r="Y89" s="1056"/>
      <c r="Z89" s="902"/>
      <c r="AA89" s="905"/>
      <c r="AB89" s="902"/>
      <c r="AC89" s="902"/>
      <c r="AD89" s="902"/>
    </row>
    <row customHeight="1" ht="27">
      <c r="A90" s="901"/>
      <c r="B90" s="955">
        <v>73</v>
      </c>
      <c r="C90" s="899" t="s">
        <v>2202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1465</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2220</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2221</v>
      </c>
      <c r="P100" s="1013"/>
      <c r="Q100" s="1013"/>
      <c r="R100" s="1013"/>
      <c r="S100" s="1013"/>
      <c r="T100" s="899" t="s">
        <v>2222</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2223</v>
      </c>
      <c r="P101" s="1013"/>
      <c r="Q101" s="1013"/>
      <c r="R101" s="1013"/>
      <c r="S101" s="1013"/>
      <c r="T101" s="899" t="s">
        <v>2224</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2225</v>
      </c>
      <c r="D148" s="899" t="s">
        <v>1565</v>
      </c>
      <c r="E148" s="899" t="s">
        <v>1666</v>
      </c>
      <c r="F148" s="899" t="s">
        <v>2226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1FBB4-CEC6-99ED-7D1E-46AF4272460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ООО "ВОДОКАНАЛРЕМСТРОЙ"</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РЭК Сахалинской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423</v>
      </c>
      <c r="N9" s="360"/>
      <c r="O9" s="2307" t="str">
        <f>IF(TITLE_DATE_CHANGE_PERIOD="",IF(TITLE_DATE_PR="","",TITLE_DATE_PR),TITLE_DATE_CHANGE_PERIOD)</f>
        <v>46003</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1-3.25-1020/24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 официальный сайт РЭК Сахалинской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89</v>
      </c>
      <c r="M15" s="2265" t="s">
        <v>428</v>
      </c>
      <c r="N15" s="357"/>
      <c r="O15" s="2330" t="s">
        <v>2230</v>
      </c>
      <c r="P15" s="2331"/>
      <c r="Q15" s="2331"/>
      <c r="R15" s="2331"/>
      <c r="S15" s="2331"/>
      <c r="T15" s="2331"/>
      <c r="U15" s="2332"/>
      <c r="V15" s="2333" t="s">
        <v>430</v>
      </c>
      <c r="W15" s="2336" t="s">
        <v>1150</v>
      </c>
      <c r="X15" s="2183"/>
      <c r="AD15" s="1211">
        <v>14</v>
      </c>
    </row>
    <row customHeight="1" ht="35.699999999999996">
      <c r="J16" s="432"/>
      <c r="K16" s="432"/>
      <c r="L16" s="2329"/>
      <c r="M16" s="2265"/>
      <c r="N16" s="1087"/>
      <c r="O16" s="2316" t="s">
        <v>433</v>
      </c>
      <c r="P16" s="2316" t="s">
        <v>434</v>
      </c>
      <c r="Q16" s="2318" t="s">
        <v>435</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412</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280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8CB9A-24DB-DADC-C581-5036A3AE3C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EF99D-B98C-AEB5-3A93-9303150DD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867CD-C3C1-342A-E028-97063CC4A7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27571-0B1C-659C-6D9C-8B1CECB00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FDF08-037A-4346-484A-45FCD7D21D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4E589-1A99-6C6D-232A-FC6B8A1D7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3B56-79CB-9902-5915-4AACA22F4A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6A1E8-C1E7-CF15-FC7E-A247425618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B79E6-D31E-DFDB-5CDB-63F65974120C}"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2235</v>
      </c>
      <c r="B1" s="2672" t="s">
        <v>2236</v>
      </c>
      <c r="C1" s="2673" t="s">
        <v>2237</v>
      </c>
      <c r="D1" s="2674"/>
      <c r="E1" s="892" t="s">
        <v>2238</v>
      </c>
    </row>
    <row customHeight="1" ht="11.25">
      <c r="A2" s="2675"/>
      <c r="B2" s="821" t="s">
        <v>26</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2002</v>
      </c>
      <c r="D5" s="2681" t="s">
        <v>2239</v>
      </c>
      <c r="E5" s="892"/>
    </row>
    <row s="2910"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CEC84-52B8-A14D-221D-376D77CD3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6D05D-685D-6A6A-B766-AFA8CF64A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A84B3-D1BD-3732-DBBE-1F6BFF1C7E3A}"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5481" t="s">
        <v>2249</v>
      </c>
      <c r="B2" s="5481" t="s">
        <v>16</v>
      </c>
      <c r="C2" s="5481" t="s">
        <v>2250</v>
      </c>
      <c r="D2" s="5481" t="s">
        <v>2251</v>
      </c>
      <c r="E2" s="5481" t="s">
        <v>2252</v>
      </c>
      <c r="F2" s="5481" t="s">
        <v>2253</v>
      </c>
      <c r="G2" s="5481" t="s">
        <v>28</v>
      </c>
      <c r="H2" s="5481" t="s">
        <v>28</v>
      </c>
      <c r="I2" s="5481" t="s">
        <v>813</v>
      </c>
    </row>
    <row customHeight="1" ht="11.25">
      <c r="A3" s="5481" t="s">
        <v>2249</v>
      </c>
      <c r="B3" s="5481" t="s">
        <v>16</v>
      </c>
      <c r="C3" s="5481" t="s">
        <v>2254</v>
      </c>
      <c r="D3" s="5481" t="s">
        <v>2255</v>
      </c>
      <c r="E3" s="5481" t="s">
        <v>2256</v>
      </c>
      <c r="F3" s="5481" t="s">
        <v>2257</v>
      </c>
      <c r="G3" s="5481" t="s">
        <v>28</v>
      </c>
      <c r="H3" s="5481" t="s">
        <v>28</v>
      </c>
      <c r="I3" s="5481" t="s">
        <v>813</v>
      </c>
    </row>
    <row customHeight="1" ht="11.25">
      <c r="A4" s="5481" t="s">
        <v>2249</v>
      </c>
      <c r="B4" s="5481" t="s">
        <v>16</v>
      </c>
      <c r="C4" s="5481" t="s">
        <v>2258</v>
      </c>
      <c r="D4" s="5481" t="s">
        <v>2259</v>
      </c>
      <c r="E4" s="5481" t="s">
        <v>2260</v>
      </c>
      <c r="F4" s="5481" t="s">
        <v>2261</v>
      </c>
      <c r="G4" s="5481" t="s">
        <v>28</v>
      </c>
      <c r="H4" s="5481" t="s">
        <v>28</v>
      </c>
      <c r="I4" s="5481" t="s">
        <v>813</v>
      </c>
    </row>
    <row customHeight="1" ht="11.25">
      <c r="A5" s="5481" t="s">
        <v>2249</v>
      </c>
      <c r="B5" s="5481" t="s">
        <v>16</v>
      </c>
      <c r="C5" s="5481" t="s">
        <v>2262</v>
      </c>
      <c r="D5" s="5481" t="s">
        <v>2263</v>
      </c>
      <c r="E5" s="5481" t="s">
        <v>2264</v>
      </c>
      <c r="F5" s="5481" t="s">
        <v>2261</v>
      </c>
      <c r="G5" s="5481" t="s">
        <v>28</v>
      </c>
      <c r="H5" s="5481" t="s">
        <v>28</v>
      </c>
      <c r="I5" s="5481" t="s">
        <v>813</v>
      </c>
    </row>
    <row customHeight="1" ht="11.25">
      <c r="A6" s="5481" t="s">
        <v>2249</v>
      </c>
      <c r="B6" s="5481" t="s">
        <v>16</v>
      </c>
      <c r="C6" s="5481" t="s">
        <v>2265</v>
      </c>
      <c r="D6" s="5481" t="s">
        <v>2266</v>
      </c>
      <c r="E6" s="5481" t="s">
        <v>2267</v>
      </c>
      <c r="F6" s="5481" t="s">
        <v>2268</v>
      </c>
      <c r="G6" s="5481" t="s">
        <v>28</v>
      </c>
      <c r="H6" s="5481" t="s">
        <v>28</v>
      </c>
      <c r="I6" s="5481" t="s">
        <v>813</v>
      </c>
    </row>
    <row customHeight="1" ht="11.25">
      <c r="A7" s="5481" t="s">
        <v>2249</v>
      </c>
      <c r="B7" s="5481" t="s">
        <v>16</v>
      </c>
      <c r="C7" s="5481" t="s">
        <v>2269</v>
      </c>
      <c r="D7" s="5481" t="s">
        <v>2270</v>
      </c>
      <c r="E7" s="5481" t="s">
        <v>2271</v>
      </c>
      <c r="F7" s="5481" t="s">
        <v>2272</v>
      </c>
      <c r="G7" s="5481" t="s">
        <v>28</v>
      </c>
      <c r="H7" s="5481" t="s">
        <v>28</v>
      </c>
      <c r="I7" s="5481" t="s">
        <v>813</v>
      </c>
    </row>
    <row customHeight="1" ht="11.25">
      <c r="A8" s="5481" t="s">
        <v>2249</v>
      </c>
      <c r="B8" s="5481" t="s">
        <v>16</v>
      </c>
      <c r="C8" s="5481" t="s">
        <v>2273</v>
      </c>
      <c r="D8" s="5481" t="s">
        <v>2274</v>
      </c>
      <c r="E8" s="5481" t="s">
        <v>2275</v>
      </c>
      <c r="F8" s="5481" t="s">
        <v>2276</v>
      </c>
      <c r="G8" s="5481" t="s">
        <v>28</v>
      </c>
      <c r="H8" s="5481" t="s">
        <v>28</v>
      </c>
      <c r="I8" s="5481" t="s">
        <v>813</v>
      </c>
    </row>
    <row customHeight="1" ht="11.25">
      <c r="A9" s="5481" t="s">
        <v>2249</v>
      </c>
      <c r="B9" s="5481" t="s">
        <v>16</v>
      </c>
      <c r="C9" s="5481" t="s">
        <v>2277</v>
      </c>
      <c r="D9" s="5481" t="s">
        <v>2278</v>
      </c>
      <c r="E9" s="5481" t="s">
        <v>2279</v>
      </c>
      <c r="F9" s="5481" t="s">
        <v>2253</v>
      </c>
      <c r="G9" s="5481" t="s">
        <v>28</v>
      </c>
      <c r="H9" s="5481" t="s">
        <v>28</v>
      </c>
      <c r="I9" s="5481" t="s">
        <v>813</v>
      </c>
    </row>
    <row customHeight="1" ht="11.25">
      <c r="A10" s="5481" t="s">
        <v>2249</v>
      </c>
      <c r="B10" s="5481" t="s">
        <v>16</v>
      </c>
      <c r="C10" s="5481" t="s">
        <v>2280</v>
      </c>
      <c r="D10" s="5481" t="s">
        <v>2281</v>
      </c>
      <c r="E10" s="5481" t="s">
        <v>2282</v>
      </c>
      <c r="F10" s="5481" t="s">
        <v>2283</v>
      </c>
      <c r="G10" s="5481" t="s">
        <v>28</v>
      </c>
      <c r="H10" s="5481" t="s">
        <v>28</v>
      </c>
      <c r="I10" s="5481" t="s">
        <v>813</v>
      </c>
    </row>
    <row customHeight="1" ht="11.25">
      <c r="A11" s="5481" t="s">
        <v>2249</v>
      </c>
      <c r="B11" s="5481" t="s">
        <v>16</v>
      </c>
      <c r="C11" s="5481" t="s">
        <v>2284</v>
      </c>
      <c r="D11" s="5481" t="s">
        <v>2285</v>
      </c>
      <c r="E11" s="5481" t="s">
        <v>2286</v>
      </c>
      <c r="F11" s="5481" t="s">
        <v>2253</v>
      </c>
      <c r="G11" s="5481" t="s">
        <v>28</v>
      </c>
      <c r="H11" s="5481" t="s">
        <v>28</v>
      </c>
      <c r="I11" s="5481" t="s">
        <v>813</v>
      </c>
    </row>
    <row customHeight="1" ht="11.25">
      <c r="A12" s="5481" t="s">
        <v>2249</v>
      </c>
      <c r="B12" s="5481" t="s">
        <v>16</v>
      </c>
      <c r="C12" s="5481" t="s">
        <v>2287</v>
      </c>
      <c r="D12" s="5481" t="s">
        <v>2288</v>
      </c>
      <c r="E12" s="5481" t="s">
        <v>2289</v>
      </c>
      <c r="F12" s="5481" t="s">
        <v>2290</v>
      </c>
      <c r="G12" s="5481" t="s">
        <v>28</v>
      </c>
      <c r="H12" s="5481" t="s">
        <v>28</v>
      </c>
      <c r="I12" s="5481" t="s">
        <v>813</v>
      </c>
    </row>
    <row customHeight="1" ht="11.25">
      <c r="A13" s="5481" t="s">
        <v>2249</v>
      </c>
      <c r="B13" s="5481" t="s">
        <v>16</v>
      </c>
      <c r="C13" s="5481" t="s">
        <v>2291</v>
      </c>
      <c r="D13" s="5481" t="s">
        <v>2292</v>
      </c>
      <c r="E13" s="5481" t="s">
        <v>2293</v>
      </c>
      <c r="F13" s="5481" t="s">
        <v>2290</v>
      </c>
      <c r="G13" s="5481" t="s">
        <v>28</v>
      </c>
      <c r="H13" s="5481" t="s">
        <v>28</v>
      </c>
      <c r="I13" s="5481" t="s">
        <v>813</v>
      </c>
    </row>
    <row customHeight="1" ht="11.25">
      <c r="A14" s="5481" t="s">
        <v>2249</v>
      </c>
      <c r="B14" s="5481" t="s">
        <v>16</v>
      </c>
      <c r="C14" s="5481" t="s">
        <v>2294</v>
      </c>
      <c r="D14" s="5481" t="s">
        <v>2295</v>
      </c>
      <c r="E14" s="5481" t="s">
        <v>2296</v>
      </c>
      <c r="F14" s="5481" t="s">
        <v>2297</v>
      </c>
      <c r="G14" s="5481" t="s">
        <v>28</v>
      </c>
      <c r="H14" s="5481" t="s">
        <v>28</v>
      </c>
      <c r="I14" s="5481" t="s">
        <v>813</v>
      </c>
    </row>
    <row customHeight="1" ht="11.25">
      <c r="A15" s="5481" t="s">
        <v>2249</v>
      </c>
      <c r="B15" s="5481" t="s">
        <v>16</v>
      </c>
      <c r="C15" s="5481" t="s">
        <v>2298</v>
      </c>
      <c r="D15" s="5481" t="s">
        <v>2299</v>
      </c>
      <c r="E15" s="5481" t="s">
        <v>2300</v>
      </c>
      <c r="F15" s="5481" t="s">
        <v>2272</v>
      </c>
      <c r="G15" s="5481" t="s">
        <v>28</v>
      </c>
      <c r="H15" s="5481" t="s">
        <v>28</v>
      </c>
      <c r="I15" s="5481" t="s">
        <v>813</v>
      </c>
    </row>
    <row customHeight="1" ht="11.25">
      <c r="A16" s="5481" t="s">
        <v>2249</v>
      </c>
      <c r="B16" s="5481" t="s">
        <v>16</v>
      </c>
      <c r="C16" s="5481" t="s">
        <v>2301</v>
      </c>
      <c r="D16" s="5481" t="s">
        <v>2299</v>
      </c>
      <c r="E16" s="5481" t="s">
        <v>2302</v>
      </c>
      <c r="F16" s="5481" t="s">
        <v>2303</v>
      </c>
      <c r="G16" s="5481" t="s">
        <v>28</v>
      </c>
      <c r="H16" s="5481" t="s">
        <v>28</v>
      </c>
      <c r="I16" s="5481" t="s">
        <v>813</v>
      </c>
    </row>
    <row customHeight="1" ht="11.25">
      <c r="A17" s="5481" t="s">
        <v>2249</v>
      </c>
      <c r="B17" s="5481" t="s">
        <v>16</v>
      </c>
      <c r="C17" s="5481" t="s">
        <v>2304</v>
      </c>
      <c r="D17" s="5481" t="s">
        <v>2305</v>
      </c>
      <c r="E17" s="5481" t="s">
        <v>2306</v>
      </c>
      <c r="F17" s="5481" t="s">
        <v>2307</v>
      </c>
      <c r="G17" s="5481" t="s">
        <v>28</v>
      </c>
      <c r="H17" s="5481" t="s">
        <v>28</v>
      </c>
      <c r="I17" s="5481" t="s">
        <v>813</v>
      </c>
    </row>
    <row customHeight="1" ht="11.25">
      <c r="A18" s="5481" t="s">
        <v>2249</v>
      </c>
      <c r="B18" s="5481" t="s">
        <v>16</v>
      </c>
      <c r="C18" s="5481" t="s">
        <v>2308</v>
      </c>
      <c r="D18" s="5481" t="s">
        <v>2309</v>
      </c>
      <c r="E18" s="5481" t="s">
        <v>2310</v>
      </c>
      <c r="F18" s="5481" t="s">
        <v>2253</v>
      </c>
      <c r="G18" s="5481" t="s">
        <v>28</v>
      </c>
      <c r="H18" s="5481" t="s">
        <v>28</v>
      </c>
      <c r="I18" s="5481" t="s">
        <v>813</v>
      </c>
    </row>
    <row customHeight="1" ht="11.25">
      <c r="A19" s="5481" t="s">
        <v>2249</v>
      </c>
      <c r="B19" s="5481" t="s">
        <v>16</v>
      </c>
      <c r="C19" s="5481" t="s">
        <v>2311</v>
      </c>
      <c r="D19" s="5481" t="s">
        <v>2312</v>
      </c>
      <c r="E19" s="5481" t="s">
        <v>2313</v>
      </c>
      <c r="F19" s="5481" t="s">
        <v>2314</v>
      </c>
      <c r="G19" s="5481" t="s">
        <v>2315</v>
      </c>
      <c r="H19" s="5481" t="s">
        <v>28</v>
      </c>
      <c r="I19" s="5481" t="s">
        <v>813</v>
      </c>
    </row>
    <row customHeight="1" ht="11.25">
      <c r="A20" s="5481" t="s">
        <v>2249</v>
      </c>
      <c r="B20" s="5481" t="s">
        <v>16</v>
      </c>
      <c r="C20" s="5481" t="s">
        <v>2316</v>
      </c>
      <c r="D20" s="5481" t="s">
        <v>2317</v>
      </c>
      <c r="E20" s="5481" t="s">
        <v>2318</v>
      </c>
      <c r="F20" s="5481" t="s">
        <v>2319</v>
      </c>
      <c r="G20" s="5481" t="s">
        <v>2320</v>
      </c>
      <c r="H20" s="5481" t="s">
        <v>28</v>
      </c>
      <c r="I20" s="5481" t="s">
        <v>813</v>
      </c>
    </row>
    <row customHeight="1" ht="11.25">
      <c r="A21" s="5481" t="s">
        <v>2249</v>
      </c>
      <c r="B21" s="5481" t="s">
        <v>16</v>
      </c>
      <c r="C21" s="5481" t="s">
        <v>2321</v>
      </c>
      <c r="D21" s="5481" t="s">
        <v>2322</v>
      </c>
      <c r="E21" s="5481" t="s">
        <v>2323</v>
      </c>
      <c r="F21" s="5481" t="s">
        <v>2276</v>
      </c>
      <c r="G21" s="5481" t="s">
        <v>2324</v>
      </c>
      <c r="H21" s="5481" t="s">
        <v>28</v>
      </c>
      <c r="I21" s="5481" t="s">
        <v>813</v>
      </c>
    </row>
    <row customHeight="1" ht="11.25">
      <c r="A22" s="5481" t="s">
        <v>2249</v>
      </c>
      <c r="B22" s="5481" t="s">
        <v>16</v>
      </c>
      <c r="C22" s="5481" t="s">
        <v>2325</v>
      </c>
      <c r="D22" s="5481" t="s">
        <v>2326</v>
      </c>
      <c r="E22" s="5481" t="s">
        <v>2327</v>
      </c>
      <c r="F22" s="5481" t="s">
        <v>2328</v>
      </c>
      <c r="G22" s="5481" t="s">
        <v>2329</v>
      </c>
      <c r="H22" s="5481" t="s">
        <v>28</v>
      </c>
      <c r="I22" s="5481" t="s">
        <v>813</v>
      </c>
    </row>
    <row customHeight="1" ht="11.25">
      <c r="A23" s="5481" t="s">
        <v>2249</v>
      </c>
      <c r="B23" s="5481" t="s">
        <v>16</v>
      </c>
      <c r="C23" s="5481" t="s">
        <v>2330</v>
      </c>
      <c r="D23" s="5481" t="s">
        <v>2331</v>
      </c>
      <c r="E23" s="5481" t="s">
        <v>2332</v>
      </c>
      <c r="F23" s="5481" t="s">
        <v>2333</v>
      </c>
      <c r="G23" s="5481" t="s">
        <v>28</v>
      </c>
      <c r="H23" s="5481" t="s">
        <v>28</v>
      </c>
      <c r="I23" s="5481" t="s">
        <v>813</v>
      </c>
    </row>
    <row customHeight="1" ht="11.25">
      <c r="A24" s="5481" t="s">
        <v>2249</v>
      </c>
      <c r="B24" s="5481" t="s">
        <v>16</v>
      </c>
      <c r="C24" s="5481" t="s">
        <v>2334</v>
      </c>
      <c r="D24" s="5481" t="s">
        <v>2335</v>
      </c>
      <c r="E24" s="5481" t="s">
        <v>2336</v>
      </c>
      <c r="F24" s="5481" t="s">
        <v>2261</v>
      </c>
      <c r="G24" s="5481" t="s">
        <v>2337</v>
      </c>
      <c r="H24" s="5481" t="s">
        <v>28</v>
      </c>
      <c r="I24" s="5481" t="s">
        <v>813</v>
      </c>
    </row>
    <row customHeight="1" ht="11.25">
      <c r="A25" s="5481" t="s">
        <v>2249</v>
      </c>
      <c r="B25" s="5481" t="s">
        <v>16</v>
      </c>
      <c r="C25" s="5481" t="s">
        <v>2338</v>
      </c>
      <c r="D25" s="5481" t="s">
        <v>2335</v>
      </c>
      <c r="E25" s="5481" t="s">
        <v>2339</v>
      </c>
      <c r="F25" s="5481" t="s">
        <v>2268</v>
      </c>
      <c r="G25" s="5481" t="s">
        <v>28</v>
      </c>
      <c r="H25" s="5481" t="s">
        <v>28</v>
      </c>
      <c r="I25" s="5481" t="s">
        <v>813</v>
      </c>
    </row>
    <row customHeight="1" ht="11.25">
      <c r="A26" s="5481" t="s">
        <v>2249</v>
      </c>
      <c r="B26" s="5481" t="s">
        <v>16</v>
      </c>
      <c r="C26" s="5481" t="s">
        <v>2340</v>
      </c>
      <c r="D26" s="5481" t="s">
        <v>2335</v>
      </c>
      <c r="E26" s="5481" t="s">
        <v>2341</v>
      </c>
      <c r="F26" s="5481" t="s">
        <v>2319</v>
      </c>
      <c r="G26" s="5481" t="s">
        <v>2342</v>
      </c>
      <c r="H26" s="5481" t="s">
        <v>28</v>
      </c>
      <c r="I26" s="5481" t="s">
        <v>813</v>
      </c>
    </row>
    <row customHeight="1" ht="11.25">
      <c r="A27" s="5481" t="s">
        <v>2249</v>
      </c>
      <c r="B27" s="5481" t="s">
        <v>16</v>
      </c>
      <c r="C27" s="5481" t="s">
        <v>2343</v>
      </c>
      <c r="D27" s="5481" t="s">
        <v>2344</v>
      </c>
      <c r="E27" s="5481" t="s">
        <v>2345</v>
      </c>
      <c r="F27" s="5481" t="s">
        <v>2319</v>
      </c>
      <c r="G27" s="5481" t="s">
        <v>2346</v>
      </c>
      <c r="H27" s="5481" t="s">
        <v>28</v>
      </c>
      <c r="I27" s="5481" t="s">
        <v>813</v>
      </c>
    </row>
    <row customHeight="1" ht="11.25">
      <c r="A28" s="5481" t="s">
        <v>2249</v>
      </c>
      <c r="B28" s="5481" t="s">
        <v>16</v>
      </c>
      <c r="C28" s="5481" t="s">
        <v>2347</v>
      </c>
      <c r="D28" s="5481" t="s">
        <v>2348</v>
      </c>
      <c r="E28" s="5481" t="s">
        <v>2349</v>
      </c>
      <c r="F28" s="5481" t="s">
        <v>2268</v>
      </c>
      <c r="G28" s="5481" t="s">
        <v>28</v>
      </c>
      <c r="H28" s="5481" t="s">
        <v>28</v>
      </c>
      <c r="I28" s="5481" t="s">
        <v>813</v>
      </c>
    </row>
    <row customHeight="1" ht="11.25">
      <c r="A29" s="5481" t="s">
        <v>2249</v>
      </c>
      <c r="B29" s="5481" t="s">
        <v>16</v>
      </c>
      <c r="C29" s="5481" t="s">
        <v>2350</v>
      </c>
      <c r="D29" s="5481" t="s">
        <v>2351</v>
      </c>
      <c r="E29" s="5481" t="s">
        <v>2352</v>
      </c>
      <c r="F29" s="5481" t="s">
        <v>2328</v>
      </c>
      <c r="G29" s="5481" t="s">
        <v>28</v>
      </c>
      <c r="H29" s="5481" t="s">
        <v>28</v>
      </c>
      <c r="I29" s="5481" t="s">
        <v>813</v>
      </c>
    </row>
    <row customHeight="1" ht="11.25">
      <c r="A30" s="5481" t="s">
        <v>2249</v>
      </c>
      <c r="B30" s="5481" t="s">
        <v>16</v>
      </c>
      <c r="C30" s="5481" t="s">
        <v>2353</v>
      </c>
      <c r="D30" s="5481" t="s">
        <v>2354</v>
      </c>
      <c r="E30" s="5481" t="s">
        <v>2355</v>
      </c>
      <c r="F30" s="5481" t="s">
        <v>53</v>
      </c>
      <c r="G30" s="5481" t="s">
        <v>28</v>
      </c>
      <c r="H30" s="5481" t="s">
        <v>28</v>
      </c>
      <c r="I30" s="5481" t="s">
        <v>813</v>
      </c>
    </row>
    <row customHeight="1" ht="11.25">
      <c r="A31" s="5481" t="s">
        <v>2249</v>
      </c>
      <c r="B31" s="5481" t="s">
        <v>16</v>
      </c>
      <c r="C31" s="5481" t="s">
        <v>2356</v>
      </c>
      <c r="D31" s="5481" t="s">
        <v>2357</v>
      </c>
      <c r="E31" s="5481" t="s">
        <v>2358</v>
      </c>
      <c r="F31" s="5481" t="s">
        <v>2290</v>
      </c>
      <c r="G31" s="5481" t="s">
        <v>2359</v>
      </c>
      <c r="H31" s="5481" t="s">
        <v>28</v>
      </c>
      <c r="I31" s="5481" t="s">
        <v>813</v>
      </c>
    </row>
    <row customHeight="1" ht="11.25">
      <c r="A32" s="5481" t="s">
        <v>2249</v>
      </c>
      <c r="B32" s="5481" t="s">
        <v>16</v>
      </c>
      <c r="C32" s="5481" t="s">
        <v>2360</v>
      </c>
      <c r="D32" s="5481" t="s">
        <v>2361</v>
      </c>
      <c r="E32" s="5481" t="s">
        <v>2362</v>
      </c>
      <c r="F32" s="5481" t="s">
        <v>2328</v>
      </c>
      <c r="G32" s="5481" t="s">
        <v>2363</v>
      </c>
      <c r="H32" s="5481" t="s">
        <v>28</v>
      </c>
      <c r="I32" s="5481" t="s">
        <v>813</v>
      </c>
    </row>
    <row customHeight="1" ht="11.25">
      <c r="A33" s="5481" t="s">
        <v>2249</v>
      </c>
      <c r="B33" s="5481" t="s">
        <v>16</v>
      </c>
      <c r="C33" s="5481" t="s">
        <v>2364</v>
      </c>
      <c r="D33" s="5481" t="s">
        <v>2365</v>
      </c>
      <c r="E33" s="5481" t="s">
        <v>2366</v>
      </c>
      <c r="F33" s="5481" t="s">
        <v>2290</v>
      </c>
      <c r="G33" s="5481" t="s">
        <v>2367</v>
      </c>
      <c r="H33" s="5481" t="s">
        <v>28</v>
      </c>
      <c r="I33" s="5481" t="s">
        <v>813</v>
      </c>
    </row>
    <row customHeight="1" ht="11.25">
      <c r="A34" s="5481" t="s">
        <v>2249</v>
      </c>
      <c r="B34" s="5481" t="s">
        <v>16</v>
      </c>
      <c r="C34" s="5481" t="s">
        <v>2368</v>
      </c>
      <c r="D34" s="5481" t="s">
        <v>2369</v>
      </c>
      <c r="E34" s="5481" t="s">
        <v>2370</v>
      </c>
      <c r="F34" s="5481" t="s">
        <v>2276</v>
      </c>
      <c r="G34" s="5481" t="s">
        <v>2371</v>
      </c>
      <c r="H34" s="5481" t="s">
        <v>28</v>
      </c>
      <c r="I34" s="5481" t="s">
        <v>813</v>
      </c>
    </row>
    <row customHeight="1" ht="11.25">
      <c r="A35" s="5481" t="s">
        <v>2249</v>
      </c>
      <c r="B35" s="5481" t="s">
        <v>16</v>
      </c>
      <c r="C35" s="5481" t="s">
        <v>2372</v>
      </c>
      <c r="D35" s="5481" t="s">
        <v>2373</v>
      </c>
      <c r="E35" s="5481" t="s">
        <v>2374</v>
      </c>
      <c r="F35" s="5481" t="s">
        <v>2375</v>
      </c>
      <c r="G35" s="5481" t="s">
        <v>28</v>
      </c>
      <c r="H35" s="5481" t="s">
        <v>28</v>
      </c>
      <c r="I35" s="5481" t="s">
        <v>813</v>
      </c>
    </row>
    <row customHeight="1" ht="11.25">
      <c r="A36" s="5481" t="s">
        <v>2249</v>
      </c>
      <c r="B36" s="5481" t="s">
        <v>16</v>
      </c>
      <c r="C36" s="5481" t="s">
        <v>2376</v>
      </c>
      <c r="D36" s="5481" t="s">
        <v>2377</v>
      </c>
      <c r="E36" s="5481" t="s">
        <v>2378</v>
      </c>
      <c r="F36" s="5481" t="s">
        <v>2379</v>
      </c>
      <c r="G36" s="5481" t="s">
        <v>28</v>
      </c>
      <c r="H36" s="5481" t="s">
        <v>28</v>
      </c>
      <c r="I36" s="5481" t="s">
        <v>813</v>
      </c>
    </row>
    <row customHeight="1" ht="11.25">
      <c r="A37" s="5481" t="s">
        <v>2249</v>
      </c>
      <c r="B37" s="5481" t="s">
        <v>16</v>
      </c>
      <c r="C37" s="5481" t="s">
        <v>2380</v>
      </c>
      <c r="D37" s="5481" t="s">
        <v>2381</v>
      </c>
      <c r="E37" s="5481" t="s">
        <v>2382</v>
      </c>
      <c r="F37" s="5481" t="s">
        <v>2268</v>
      </c>
      <c r="G37" s="5481" t="s">
        <v>28</v>
      </c>
      <c r="H37" s="5481" t="s">
        <v>28</v>
      </c>
      <c r="I37" s="5481" t="s">
        <v>813</v>
      </c>
    </row>
    <row customHeight="1" ht="11.25">
      <c r="A38" s="5481" t="s">
        <v>2249</v>
      </c>
      <c r="B38" s="5481" t="s">
        <v>16</v>
      </c>
      <c r="C38" s="5481" t="s">
        <v>2383</v>
      </c>
      <c r="D38" s="5481" t="s">
        <v>2384</v>
      </c>
      <c r="E38" s="5481" t="s">
        <v>2385</v>
      </c>
      <c r="F38" s="5481" t="s">
        <v>2307</v>
      </c>
      <c r="G38" s="5481" t="s">
        <v>28</v>
      </c>
      <c r="H38" s="5481" t="s">
        <v>28</v>
      </c>
      <c r="I38" s="5481" t="s">
        <v>813</v>
      </c>
    </row>
    <row customHeight="1" ht="11.25">
      <c r="A39" s="5481" t="s">
        <v>2249</v>
      </c>
      <c r="B39" s="5481" t="s">
        <v>16</v>
      </c>
      <c r="C39" s="5481" t="s">
        <v>2386</v>
      </c>
      <c r="D39" s="5481" t="s">
        <v>2387</v>
      </c>
      <c r="E39" s="5481" t="s">
        <v>2282</v>
      </c>
      <c r="F39" s="5481" t="s">
        <v>2388</v>
      </c>
      <c r="G39" s="5481" t="s">
        <v>28</v>
      </c>
      <c r="H39" s="5481" t="s">
        <v>28</v>
      </c>
      <c r="I39" s="5481" t="s">
        <v>813</v>
      </c>
    </row>
    <row customHeight="1" ht="11.25">
      <c r="A40" s="5481" t="s">
        <v>2249</v>
      </c>
      <c r="B40" s="5481" t="s">
        <v>16</v>
      </c>
      <c r="C40" s="5481" t="s">
        <v>2389</v>
      </c>
      <c r="D40" s="5481" t="s">
        <v>2390</v>
      </c>
      <c r="E40" s="5481" t="s">
        <v>2391</v>
      </c>
      <c r="F40" s="5481" t="s">
        <v>2319</v>
      </c>
      <c r="G40" s="5481" t="s">
        <v>2392</v>
      </c>
      <c r="H40" s="5481" t="s">
        <v>28</v>
      </c>
      <c r="I40" s="5481" t="s">
        <v>813</v>
      </c>
    </row>
    <row customHeight="1" ht="11.25">
      <c r="A41" s="5481" t="s">
        <v>2249</v>
      </c>
      <c r="B41" s="5481" t="s">
        <v>16</v>
      </c>
      <c r="C41" s="5481" t="s">
        <v>2393</v>
      </c>
      <c r="D41" s="5481" t="s">
        <v>2394</v>
      </c>
      <c r="E41" s="5481" t="s">
        <v>2395</v>
      </c>
      <c r="F41" s="5481" t="s">
        <v>2396</v>
      </c>
      <c r="G41" s="5481" t="s">
        <v>2397</v>
      </c>
      <c r="H41" s="5481" t="s">
        <v>28</v>
      </c>
      <c r="I41" s="5481" t="s">
        <v>813</v>
      </c>
    </row>
    <row customHeight="1" ht="11.25">
      <c r="A42" s="5481" t="s">
        <v>2249</v>
      </c>
      <c r="B42" s="5481" t="s">
        <v>16</v>
      </c>
      <c r="C42" s="5481" t="s">
        <v>2398</v>
      </c>
      <c r="D42" s="5481" t="s">
        <v>2399</v>
      </c>
      <c r="E42" s="5481" t="s">
        <v>2400</v>
      </c>
      <c r="F42" s="5481" t="s">
        <v>2401</v>
      </c>
      <c r="G42" s="5481" t="s">
        <v>2402</v>
      </c>
      <c r="H42" s="5481" t="s">
        <v>28</v>
      </c>
      <c r="I42" s="5481" t="s">
        <v>813</v>
      </c>
    </row>
    <row customHeight="1" ht="11.25">
      <c r="A43" s="5481" t="s">
        <v>2249</v>
      </c>
      <c r="B43" s="5481" t="s">
        <v>16</v>
      </c>
      <c r="C43" s="5481" t="s">
        <v>2403</v>
      </c>
      <c r="D43" s="5481" t="s">
        <v>2404</v>
      </c>
      <c r="E43" s="5481" t="s">
        <v>2405</v>
      </c>
      <c r="F43" s="5481" t="s">
        <v>2253</v>
      </c>
      <c r="G43" s="5481" t="s">
        <v>28</v>
      </c>
      <c r="H43" s="5481" t="s">
        <v>28</v>
      </c>
      <c r="I43" s="5481" t="s">
        <v>813</v>
      </c>
    </row>
    <row customHeight="1" ht="11.25">
      <c r="A44" s="5481" t="s">
        <v>2249</v>
      </c>
      <c r="B44" s="5481" t="s">
        <v>16</v>
      </c>
      <c r="C44" s="5481" t="s">
        <v>2406</v>
      </c>
      <c r="D44" s="5481" t="s">
        <v>2404</v>
      </c>
      <c r="E44" s="5481" t="s">
        <v>2405</v>
      </c>
      <c r="F44" s="5481" t="s">
        <v>2407</v>
      </c>
      <c r="G44" s="5481" t="s">
        <v>28</v>
      </c>
      <c r="H44" s="5481" t="s">
        <v>28</v>
      </c>
      <c r="I44" s="5481" t="s">
        <v>813</v>
      </c>
    </row>
    <row customHeight="1" ht="11.25">
      <c r="A45" s="5481" t="s">
        <v>2249</v>
      </c>
      <c r="B45" s="5481" t="s">
        <v>16</v>
      </c>
      <c r="C45" s="5481" t="s">
        <v>2408</v>
      </c>
      <c r="D45" s="5481" t="s">
        <v>2409</v>
      </c>
      <c r="E45" s="5481" t="s">
        <v>2410</v>
      </c>
      <c r="F45" s="5481" t="s">
        <v>2290</v>
      </c>
      <c r="G45" s="5481" t="s">
        <v>28</v>
      </c>
      <c r="H45" s="5481" t="s">
        <v>28</v>
      </c>
      <c r="I45" s="5481" t="s">
        <v>813</v>
      </c>
    </row>
    <row customHeight="1" ht="11.25">
      <c r="A46" s="5481" t="s">
        <v>2249</v>
      </c>
      <c r="B46" s="5481" t="s">
        <v>16</v>
      </c>
      <c r="C46" s="5481" t="s">
        <v>2411</v>
      </c>
      <c r="D46" s="5481" t="s">
        <v>2412</v>
      </c>
      <c r="E46" s="5481" t="s">
        <v>2413</v>
      </c>
      <c r="F46" s="5481" t="s">
        <v>2401</v>
      </c>
      <c r="G46" s="5481" t="s">
        <v>2414</v>
      </c>
      <c r="H46" s="5481" t="s">
        <v>28</v>
      </c>
      <c r="I46" s="5481" t="s">
        <v>813</v>
      </c>
    </row>
    <row customHeight="1" ht="11.25">
      <c r="A47" s="5481" t="s">
        <v>2249</v>
      </c>
      <c r="B47" s="5481" t="s">
        <v>16</v>
      </c>
      <c r="C47" s="5481" t="s">
        <v>2415</v>
      </c>
      <c r="D47" s="5481" t="s">
        <v>2416</v>
      </c>
      <c r="E47" s="5481" t="s">
        <v>2417</v>
      </c>
      <c r="F47" s="5481" t="s">
        <v>2401</v>
      </c>
      <c r="G47" s="5481" t="s">
        <v>28</v>
      </c>
      <c r="H47" s="5481" t="s">
        <v>28</v>
      </c>
      <c r="I47" s="5481" t="s">
        <v>813</v>
      </c>
    </row>
    <row customHeight="1" ht="11.25">
      <c r="A48" s="5481" t="s">
        <v>2249</v>
      </c>
      <c r="B48" s="5481" t="s">
        <v>16</v>
      </c>
      <c r="C48" s="5481" t="s">
        <v>2418</v>
      </c>
      <c r="D48" s="5481" t="s">
        <v>2419</v>
      </c>
      <c r="E48" s="5481" t="s">
        <v>2420</v>
      </c>
      <c r="F48" s="5481" t="s">
        <v>2268</v>
      </c>
      <c r="G48" s="5481" t="s">
        <v>28</v>
      </c>
      <c r="H48" s="5481" t="s">
        <v>28</v>
      </c>
      <c r="I48" s="5481" t="s">
        <v>813</v>
      </c>
    </row>
    <row customHeight="1" ht="11.25">
      <c r="A49" s="5481" t="s">
        <v>2249</v>
      </c>
      <c r="B49" s="5481" t="s">
        <v>16</v>
      </c>
      <c r="C49" s="5481" t="s">
        <v>2421</v>
      </c>
      <c r="D49" s="5481" t="s">
        <v>2422</v>
      </c>
      <c r="E49" s="5481" t="s">
        <v>2423</v>
      </c>
      <c r="F49" s="5481" t="s">
        <v>2253</v>
      </c>
      <c r="G49" s="5481" t="s">
        <v>28</v>
      </c>
      <c r="H49" s="5481" t="s">
        <v>28</v>
      </c>
      <c r="I49" s="5481" t="s">
        <v>813</v>
      </c>
    </row>
    <row customHeight="1" ht="11.25">
      <c r="A50" s="5481" t="s">
        <v>2249</v>
      </c>
      <c r="B50" s="5481" t="s">
        <v>16</v>
      </c>
      <c r="C50" s="5481" t="s">
        <v>2424</v>
      </c>
      <c r="D50" s="5481" t="s">
        <v>2425</v>
      </c>
      <c r="E50" s="5481" t="s">
        <v>2426</v>
      </c>
      <c r="F50" s="5481" t="s">
        <v>2396</v>
      </c>
      <c r="G50" s="5481" t="s">
        <v>28</v>
      </c>
      <c r="H50" s="5481" t="s">
        <v>28</v>
      </c>
      <c r="I50" s="5481" t="s">
        <v>813</v>
      </c>
    </row>
    <row customHeight="1" ht="11.25">
      <c r="A51" s="5481" t="s">
        <v>2249</v>
      </c>
      <c r="B51" s="5481" t="s">
        <v>16</v>
      </c>
      <c r="C51" s="5481" t="s">
        <v>2427</v>
      </c>
      <c r="D51" s="5481" t="s">
        <v>2428</v>
      </c>
      <c r="E51" s="5481" t="s">
        <v>2429</v>
      </c>
      <c r="F51" s="5481" t="s">
        <v>2328</v>
      </c>
      <c r="G51" s="5481" t="s">
        <v>28</v>
      </c>
      <c r="H51" s="5481" t="s">
        <v>28</v>
      </c>
      <c r="I51" s="5481" t="s">
        <v>813</v>
      </c>
    </row>
    <row customHeight="1" ht="11.25">
      <c r="A52" s="5481" t="s">
        <v>2249</v>
      </c>
      <c r="B52" s="5481" t="s">
        <v>16</v>
      </c>
      <c r="C52" s="5481" t="s">
        <v>2430</v>
      </c>
      <c r="D52" s="5481" t="s">
        <v>2431</v>
      </c>
      <c r="E52" s="5481" t="s">
        <v>2432</v>
      </c>
      <c r="F52" s="5481" t="s">
        <v>2253</v>
      </c>
      <c r="G52" s="5481" t="s">
        <v>28</v>
      </c>
      <c r="H52" s="5481" t="s">
        <v>28</v>
      </c>
      <c r="I52" s="5481" t="s">
        <v>813</v>
      </c>
    </row>
    <row customHeight="1" ht="11.25">
      <c r="A53" s="5481" t="s">
        <v>2249</v>
      </c>
      <c r="B53" s="5481" t="s">
        <v>16</v>
      </c>
      <c r="C53" s="5481" t="s">
        <v>2433</v>
      </c>
      <c r="D53" s="5481" t="s">
        <v>2434</v>
      </c>
      <c r="E53" s="5481" t="s">
        <v>2435</v>
      </c>
      <c r="F53" s="5481" t="s">
        <v>2303</v>
      </c>
      <c r="G53" s="5481" t="s">
        <v>2436</v>
      </c>
      <c r="H53" s="5481" t="s">
        <v>28</v>
      </c>
      <c r="I53" s="5481" t="s">
        <v>813</v>
      </c>
    </row>
    <row customHeight="1" ht="11.25">
      <c r="A54" s="5481" t="s">
        <v>2249</v>
      </c>
      <c r="B54" s="5481" t="s">
        <v>16</v>
      </c>
      <c r="C54" s="5481" t="s">
        <v>2437</v>
      </c>
      <c r="D54" s="5481" t="s">
        <v>2438</v>
      </c>
      <c r="E54" s="5481" t="s">
        <v>2439</v>
      </c>
      <c r="F54" s="5481" t="s">
        <v>2303</v>
      </c>
      <c r="G54" s="5481" t="s">
        <v>28</v>
      </c>
      <c r="H54" s="5481" t="s">
        <v>28</v>
      </c>
      <c r="I54" s="5481" t="s">
        <v>813</v>
      </c>
    </row>
    <row customHeight="1" ht="11.25">
      <c r="A55" s="5481" t="s">
        <v>2249</v>
      </c>
      <c r="B55" s="5481" t="s">
        <v>16</v>
      </c>
      <c r="C55" s="5481" t="s">
        <v>2440</v>
      </c>
      <c r="D55" s="5481" t="s">
        <v>2441</v>
      </c>
      <c r="E55" s="5481" t="s">
        <v>2442</v>
      </c>
      <c r="F55" s="5481" t="s">
        <v>2443</v>
      </c>
      <c r="G55" s="5481" t="s">
        <v>28</v>
      </c>
      <c r="H55" s="5481" t="s">
        <v>28</v>
      </c>
      <c r="I55" s="5481" t="s">
        <v>813</v>
      </c>
    </row>
    <row customHeight="1" ht="11.25">
      <c r="A56" s="5481" t="s">
        <v>2249</v>
      </c>
      <c r="B56" s="5481" t="s">
        <v>16</v>
      </c>
      <c r="C56" s="5481" t="s">
        <v>2444</v>
      </c>
      <c r="D56" s="5481" t="s">
        <v>2445</v>
      </c>
      <c r="E56" s="5481" t="s">
        <v>2446</v>
      </c>
      <c r="F56" s="5481" t="s">
        <v>2268</v>
      </c>
      <c r="G56" s="5481" t="s">
        <v>28</v>
      </c>
      <c r="H56" s="5481" t="s">
        <v>28</v>
      </c>
      <c r="I56" s="5481" t="s">
        <v>813</v>
      </c>
    </row>
    <row customHeight="1" ht="11.25">
      <c r="A57" s="5481" t="s">
        <v>2249</v>
      </c>
      <c r="B57" s="5481" t="s">
        <v>16</v>
      </c>
      <c r="C57" s="5481" t="s">
        <v>2447</v>
      </c>
      <c r="D57" s="5481" t="s">
        <v>2448</v>
      </c>
      <c r="E57" s="5481" t="s">
        <v>2449</v>
      </c>
      <c r="F57" s="5481" t="s">
        <v>2253</v>
      </c>
      <c r="G57" s="5481" t="s">
        <v>28</v>
      </c>
      <c r="H57" s="5481" t="s">
        <v>28</v>
      </c>
      <c r="I57" s="5481" t="s">
        <v>813</v>
      </c>
    </row>
    <row customHeight="1" ht="11.25">
      <c r="A58" s="5481" t="s">
        <v>2249</v>
      </c>
      <c r="B58" s="5481" t="s">
        <v>16</v>
      </c>
      <c r="C58" s="5481" t="s">
        <v>2450</v>
      </c>
      <c r="D58" s="5481" t="s">
        <v>2451</v>
      </c>
      <c r="E58" s="5481" t="s">
        <v>2452</v>
      </c>
      <c r="F58" s="5481" t="s">
        <v>2253</v>
      </c>
      <c r="G58" s="5481" t="s">
        <v>2453</v>
      </c>
      <c r="H58" s="5481" t="s">
        <v>28</v>
      </c>
      <c r="I58" s="5481" t="s">
        <v>813</v>
      </c>
    </row>
    <row customHeight="1" ht="11.25">
      <c r="A59" s="5481" t="s">
        <v>2249</v>
      </c>
      <c r="B59" s="5481" t="s">
        <v>16</v>
      </c>
      <c r="C59" s="5481" t="s">
        <v>2454</v>
      </c>
      <c r="D59" s="5481" t="s">
        <v>2455</v>
      </c>
      <c r="E59" s="5481" t="s">
        <v>2456</v>
      </c>
      <c r="F59" s="5481" t="s">
        <v>2261</v>
      </c>
      <c r="G59" s="5481" t="s">
        <v>28</v>
      </c>
      <c r="H59" s="5481" t="s">
        <v>28</v>
      </c>
      <c r="I59" s="5481" t="s">
        <v>813</v>
      </c>
    </row>
    <row customHeight="1" ht="11.25">
      <c r="A60" s="5481" t="s">
        <v>2249</v>
      </c>
      <c r="B60" s="5481" t="s">
        <v>16</v>
      </c>
      <c r="C60" s="5481" t="s">
        <v>2457</v>
      </c>
      <c r="D60" s="5481" t="s">
        <v>2458</v>
      </c>
      <c r="E60" s="5481" t="s">
        <v>2459</v>
      </c>
      <c r="F60" s="5481" t="s">
        <v>2261</v>
      </c>
      <c r="G60" s="5481" t="s">
        <v>28</v>
      </c>
      <c r="H60" s="5481" t="s">
        <v>28</v>
      </c>
      <c r="I60" s="5481" t="s">
        <v>813</v>
      </c>
    </row>
    <row customHeight="1" ht="11.25">
      <c r="A61" s="5481" t="s">
        <v>2249</v>
      </c>
      <c r="B61" s="5481" t="s">
        <v>16</v>
      </c>
      <c r="C61" s="5481" t="s">
        <v>2460</v>
      </c>
      <c r="D61" s="5481" t="s">
        <v>2461</v>
      </c>
      <c r="E61" s="5481" t="s">
        <v>2462</v>
      </c>
      <c r="F61" s="5481" t="s">
        <v>2253</v>
      </c>
      <c r="G61" s="5481" t="s">
        <v>2463</v>
      </c>
      <c r="H61" s="5481" t="s">
        <v>28</v>
      </c>
      <c r="I61" s="5481" t="s">
        <v>813</v>
      </c>
    </row>
    <row customHeight="1" ht="11.25">
      <c r="A62" s="5481" t="s">
        <v>2249</v>
      </c>
      <c r="B62" s="5481" t="s">
        <v>16</v>
      </c>
      <c r="C62" s="5481" t="s">
        <v>2464</v>
      </c>
      <c r="D62" s="5481" t="s">
        <v>2465</v>
      </c>
      <c r="E62" s="5481" t="s">
        <v>2466</v>
      </c>
      <c r="F62" s="5481" t="s">
        <v>2319</v>
      </c>
      <c r="G62" s="5481" t="s">
        <v>28</v>
      </c>
      <c r="H62" s="5481" t="s">
        <v>28</v>
      </c>
      <c r="I62" s="5481" t="s">
        <v>813</v>
      </c>
    </row>
    <row customHeight="1" ht="11.25">
      <c r="A63" s="5481" t="s">
        <v>2249</v>
      </c>
      <c r="B63" s="5481" t="s">
        <v>16</v>
      </c>
      <c r="C63" s="5481" t="s">
        <v>2467</v>
      </c>
      <c r="D63" s="5481" t="s">
        <v>2468</v>
      </c>
      <c r="E63" s="5481" t="s">
        <v>2469</v>
      </c>
      <c r="F63" s="5481" t="s">
        <v>2261</v>
      </c>
      <c r="G63" s="5481" t="s">
        <v>28</v>
      </c>
      <c r="H63" s="5481" t="s">
        <v>28</v>
      </c>
      <c r="I63" s="5481" t="s">
        <v>813</v>
      </c>
    </row>
    <row customHeight="1" ht="11.25">
      <c r="A64" s="5481" t="s">
        <v>2249</v>
      </c>
      <c r="B64" s="5481" t="s">
        <v>16</v>
      </c>
      <c r="C64" s="5481" t="s">
        <v>2470</v>
      </c>
      <c r="D64" s="5481" t="s">
        <v>2471</v>
      </c>
      <c r="E64" s="5481" t="s">
        <v>2472</v>
      </c>
      <c r="F64" s="5481" t="s">
        <v>53</v>
      </c>
      <c r="G64" s="5481" t="s">
        <v>28</v>
      </c>
      <c r="H64" s="5481" t="s">
        <v>28</v>
      </c>
      <c r="I64" s="5481" t="s">
        <v>813</v>
      </c>
    </row>
    <row customHeight="1" ht="11.25">
      <c r="A65" s="5481" t="s">
        <v>2249</v>
      </c>
      <c r="B65" s="5481" t="s">
        <v>16</v>
      </c>
      <c r="C65" s="5481" t="s">
        <v>2473</v>
      </c>
      <c r="D65" s="5481" t="s">
        <v>2474</v>
      </c>
      <c r="E65" s="5481" t="s">
        <v>2475</v>
      </c>
      <c r="F65" s="5481" t="s">
        <v>2333</v>
      </c>
      <c r="G65" s="5481" t="s">
        <v>2476</v>
      </c>
      <c r="H65" s="5481" t="s">
        <v>28</v>
      </c>
      <c r="I65" s="5481" t="s">
        <v>813</v>
      </c>
    </row>
    <row customHeight="1" ht="11.25">
      <c r="A66" s="5481" t="s">
        <v>2249</v>
      </c>
      <c r="B66" s="5481" t="s">
        <v>16</v>
      </c>
      <c r="C66" s="5481" t="s">
        <v>2477</v>
      </c>
      <c r="D66" s="5481" t="s">
        <v>2478</v>
      </c>
      <c r="E66" s="5481" t="s">
        <v>2479</v>
      </c>
      <c r="F66" s="5481" t="s">
        <v>2253</v>
      </c>
      <c r="G66" s="5481" t="s">
        <v>28</v>
      </c>
      <c r="H66" s="5481" t="s">
        <v>28</v>
      </c>
      <c r="I66" s="5481" t="s">
        <v>813</v>
      </c>
    </row>
    <row customHeight="1" ht="11.25">
      <c r="A67" s="5481" t="s">
        <v>2249</v>
      </c>
      <c r="B67" s="5481" t="s">
        <v>16</v>
      </c>
      <c r="C67" s="5481" t="s">
        <v>2480</v>
      </c>
      <c r="D67" s="5481" t="s">
        <v>2481</v>
      </c>
      <c r="E67" s="5481" t="s">
        <v>2482</v>
      </c>
      <c r="F67" s="5481" t="s">
        <v>2307</v>
      </c>
      <c r="G67" s="5481" t="s">
        <v>28</v>
      </c>
      <c r="H67" s="5481" t="s">
        <v>28</v>
      </c>
      <c r="I67" s="5481" t="s">
        <v>813</v>
      </c>
    </row>
    <row customHeight="1" ht="11.25">
      <c r="A68" s="5481" t="s">
        <v>2249</v>
      </c>
      <c r="B68" s="5481" t="s">
        <v>16</v>
      </c>
      <c r="C68" s="5481" t="s">
        <v>2483</v>
      </c>
      <c r="D68" s="5481" t="s">
        <v>2484</v>
      </c>
      <c r="E68" s="5481" t="s">
        <v>2485</v>
      </c>
      <c r="F68" s="5481" t="s">
        <v>2253</v>
      </c>
      <c r="G68" s="5481" t="s">
        <v>2486</v>
      </c>
      <c r="H68" s="5481" t="s">
        <v>28</v>
      </c>
      <c r="I68" s="5481" t="s">
        <v>813</v>
      </c>
    </row>
    <row customHeight="1" ht="11.25">
      <c r="A69" s="5481" t="s">
        <v>2249</v>
      </c>
      <c r="B69" s="5481" t="s">
        <v>16</v>
      </c>
      <c r="C69" s="5481" t="s">
        <v>2487</v>
      </c>
      <c r="D69" s="5481" t="s">
        <v>2488</v>
      </c>
      <c r="E69" s="5481" t="s">
        <v>2489</v>
      </c>
      <c r="F69" s="5481" t="s">
        <v>2490</v>
      </c>
      <c r="G69" s="5481" t="s">
        <v>28</v>
      </c>
      <c r="H69" s="5481" t="s">
        <v>28</v>
      </c>
      <c r="I69" s="5481" t="s">
        <v>813</v>
      </c>
    </row>
    <row customHeight="1" ht="11.25">
      <c r="A70" s="5481" t="s">
        <v>2249</v>
      </c>
      <c r="B70" s="5481" t="s">
        <v>16</v>
      </c>
      <c r="C70" s="5481" t="s">
        <v>2491</v>
      </c>
      <c r="D70" s="5481" t="s">
        <v>2492</v>
      </c>
      <c r="E70" s="5481" t="s">
        <v>2489</v>
      </c>
      <c r="F70" s="5481" t="s">
        <v>2493</v>
      </c>
      <c r="G70" s="5481" t="s">
        <v>28</v>
      </c>
      <c r="H70" s="5481" t="s">
        <v>28</v>
      </c>
      <c r="I70" s="5481" t="s">
        <v>813</v>
      </c>
    </row>
    <row customHeight="1" ht="11.25">
      <c r="A71" s="5481" t="s">
        <v>2249</v>
      </c>
      <c r="B71" s="5481" t="s">
        <v>16</v>
      </c>
      <c r="C71" s="5481" t="s">
        <v>2494</v>
      </c>
      <c r="D71" s="5481" t="s">
        <v>2495</v>
      </c>
      <c r="E71" s="5481" t="s">
        <v>2496</v>
      </c>
      <c r="F71" s="5481" t="s">
        <v>2319</v>
      </c>
      <c r="G71" s="5481" t="s">
        <v>28</v>
      </c>
      <c r="H71" s="5481" t="s">
        <v>28</v>
      </c>
      <c r="I71" s="5481" t="s">
        <v>813</v>
      </c>
    </row>
    <row customHeight="1" ht="11.25">
      <c r="A72" s="5481" t="s">
        <v>2249</v>
      </c>
      <c r="B72" s="5481" t="s">
        <v>16</v>
      </c>
      <c r="C72" s="5481" t="s">
        <v>2497</v>
      </c>
      <c r="D72" s="5481" t="s">
        <v>2498</v>
      </c>
      <c r="E72" s="5481" t="s">
        <v>2499</v>
      </c>
      <c r="F72" s="5481" t="s">
        <v>2253</v>
      </c>
      <c r="G72" s="5481" t="s">
        <v>2500</v>
      </c>
      <c r="H72" s="5481" t="s">
        <v>28</v>
      </c>
      <c r="I72" s="5481" t="s">
        <v>813</v>
      </c>
    </row>
    <row customHeight="1" ht="11.25">
      <c r="A73" s="5481" t="s">
        <v>2249</v>
      </c>
      <c r="B73" s="5481" t="s">
        <v>16</v>
      </c>
      <c r="C73" s="5481" t="s">
        <v>2501</v>
      </c>
      <c r="D73" s="5481" t="s">
        <v>2502</v>
      </c>
      <c r="E73" s="5481" t="s">
        <v>2503</v>
      </c>
      <c r="F73" s="5481" t="s">
        <v>2401</v>
      </c>
      <c r="G73" s="5481" t="s">
        <v>28</v>
      </c>
      <c r="H73" s="5481" t="s">
        <v>28</v>
      </c>
      <c r="I73" s="5481" t="s">
        <v>813</v>
      </c>
    </row>
    <row customHeight="1" ht="11.25">
      <c r="A74" s="5481" t="s">
        <v>2249</v>
      </c>
      <c r="B74" s="5481" t="s">
        <v>16</v>
      </c>
      <c r="C74" s="5481" t="s">
        <v>2504</v>
      </c>
      <c r="D74" s="5481" t="s">
        <v>2505</v>
      </c>
      <c r="E74" s="5481" t="s">
        <v>2506</v>
      </c>
      <c r="F74" s="5481" t="s">
        <v>53</v>
      </c>
      <c r="G74" s="5481" t="s">
        <v>2507</v>
      </c>
      <c r="H74" s="5481" t="s">
        <v>28</v>
      </c>
      <c r="I74" s="5481" t="s">
        <v>813</v>
      </c>
    </row>
    <row customHeight="1" ht="11.25">
      <c r="A75" s="5481" t="s">
        <v>2249</v>
      </c>
      <c r="B75" s="5481" t="s">
        <v>16</v>
      </c>
      <c r="C75" s="5481" t="s">
        <v>2508</v>
      </c>
      <c r="D75" s="5481" t="s">
        <v>2509</v>
      </c>
      <c r="E75" s="5481" t="s">
        <v>2510</v>
      </c>
      <c r="F75" s="5481" t="s">
        <v>53</v>
      </c>
      <c r="G75" s="5481" t="s">
        <v>2511</v>
      </c>
      <c r="H75" s="5481" t="s">
        <v>28</v>
      </c>
      <c r="I75" s="5481" t="s">
        <v>813</v>
      </c>
    </row>
    <row customHeight="1" ht="11.25">
      <c r="A76" s="5481" t="s">
        <v>2249</v>
      </c>
      <c r="B76" s="5481" t="s">
        <v>16</v>
      </c>
      <c r="C76" s="5481" t="s">
        <v>2512</v>
      </c>
      <c r="D76" s="5481" t="s">
        <v>2513</v>
      </c>
      <c r="E76" s="5481" t="s">
        <v>2514</v>
      </c>
      <c r="F76" s="5481" t="s">
        <v>2307</v>
      </c>
      <c r="G76" s="5481" t="s">
        <v>2515</v>
      </c>
      <c r="H76" s="5481" t="s">
        <v>28</v>
      </c>
      <c r="I76" s="5481" t="s">
        <v>813</v>
      </c>
    </row>
    <row customHeight="1" ht="11.25">
      <c r="A77" s="5481" t="s">
        <v>2249</v>
      </c>
      <c r="B77" s="5481" t="s">
        <v>16</v>
      </c>
      <c r="C77" s="5481" t="s">
        <v>2516</v>
      </c>
      <c r="D77" s="5481" t="s">
        <v>2517</v>
      </c>
      <c r="E77" s="5481" t="s">
        <v>2518</v>
      </c>
      <c r="F77" s="5481" t="s">
        <v>2253</v>
      </c>
      <c r="G77" s="5481" t="s">
        <v>28</v>
      </c>
      <c r="H77" s="5481" t="s">
        <v>28</v>
      </c>
      <c r="I77" s="5481" t="s">
        <v>813</v>
      </c>
    </row>
    <row customHeight="1" ht="11.25">
      <c r="A78" s="5481" t="s">
        <v>2249</v>
      </c>
      <c r="B78" s="5481" t="s">
        <v>16</v>
      </c>
      <c r="C78" s="5481" t="s">
        <v>2519</v>
      </c>
      <c r="D78" s="5481" t="s">
        <v>2520</v>
      </c>
      <c r="E78" s="5481" t="s">
        <v>2521</v>
      </c>
      <c r="F78" s="5481" t="s">
        <v>2319</v>
      </c>
      <c r="G78" s="5481" t="s">
        <v>28</v>
      </c>
      <c r="H78" s="5481" t="s">
        <v>28</v>
      </c>
      <c r="I78" s="5481" t="s">
        <v>813</v>
      </c>
    </row>
    <row customHeight="1" ht="11.25">
      <c r="A79" s="5481" t="s">
        <v>2249</v>
      </c>
      <c r="B79" s="5481" t="s">
        <v>16</v>
      </c>
      <c r="C79" s="5481" t="s">
        <v>2522</v>
      </c>
      <c r="D79" s="5481" t="s">
        <v>2523</v>
      </c>
      <c r="E79" s="5481" t="s">
        <v>2524</v>
      </c>
      <c r="F79" s="5481" t="s">
        <v>2253</v>
      </c>
      <c r="G79" s="5481" t="s">
        <v>28</v>
      </c>
      <c r="H79" s="5481" t="s">
        <v>28</v>
      </c>
      <c r="I79" s="5481" t="s">
        <v>813</v>
      </c>
    </row>
    <row customHeight="1" ht="11.25">
      <c r="A80" s="5481" t="s">
        <v>2249</v>
      </c>
      <c r="B80" s="5481" t="s">
        <v>16</v>
      </c>
      <c r="C80" s="5481" t="s">
        <v>28</v>
      </c>
      <c r="D80" s="5481" t="s">
        <v>2525</v>
      </c>
      <c r="E80" s="5481" t="s">
        <v>2526</v>
      </c>
      <c r="F80" s="5481" t="s">
        <v>2253</v>
      </c>
      <c r="G80" s="5481" t="s">
        <v>28</v>
      </c>
      <c r="H80" s="5481" t="s">
        <v>28</v>
      </c>
      <c r="I80" s="5481" t="s">
        <v>813</v>
      </c>
    </row>
    <row customHeight="1" ht="11.25">
      <c r="A81" s="5481" t="s">
        <v>2249</v>
      </c>
      <c r="B81" s="5481" t="s">
        <v>16</v>
      </c>
      <c r="C81" s="5481" t="s">
        <v>2527</v>
      </c>
      <c r="D81" s="5481" t="s">
        <v>2528</v>
      </c>
      <c r="E81" s="5481" t="s">
        <v>2529</v>
      </c>
      <c r="F81" s="5481" t="s">
        <v>2328</v>
      </c>
      <c r="G81" s="5481" t="s">
        <v>28</v>
      </c>
      <c r="H81" s="5481" t="s">
        <v>28</v>
      </c>
      <c r="I81" s="5481" t="s">
        <v>813</v>
      </c>
    </row>
    <row customHeight="1" ht="11.25">
      <c r="A82" s="5481" t="s">
        <v>2249</v>
      </c>
      <c r="B82" s="5481" t="s">
        <v>16</v>
      </c>
      <c r="C82" s="5481" t="s">
        <v>2530</v>
      </c>
      <c r="D82" s="5481" t="s">
        <v>2531</v>
      </c>
      <c r="E82" s="5481" t="s">
        <v>2532</v>
      </c>
      <c r="F82" s="5481" t="s">
        <v>2533</v>
      </c>
      <c r="G82" s="5481" t="s">
        <v>28</v>
      </c>
      <c r="H82" s="5481" t="s">
        <v>28</v>
      </c>
      <c r="I82" s="5481" t="s">
        <v>813</v>
      </c>
    </row>
    <row customHeight="1" ht="11.25">
      <c r="A83" s="5481" t="s">
        <v>2249</v>
      </c>
      <c r="B83" s="5481" t="s">
        <v>16</v>
      </c>
      <c r="C83" s="5481" t="s">
        <v>2534</v>
      </c>
      <c r="D83" s="5481" t="s">
        <v>2535</v>
      </c>
      <c r="E83" s="5481" t="s">
        <v>2532</v>
      </c>
      <c r="F83" s="5481" t="s">
        <v>2536</v>
      </c>
      <c r="G83" s="5481" t="s">
        <v>2537</v>
      </c>
      <c r="H83" s="5481" t="s">
        <v>28</v>
      </c>
      <c r="I83" s="5481" t="s">
        <v>813</v>
      </c>
    </row>
    <row customHeight="1" ht="11.25">
      <c r="A84" s="5481" t="s">
        <v>2249</v>
      </c>
      <c r="B84" s="5481" t="s">
        <v>16</v>
      </c>
      <c r="C84" s="5481" t="s">
        <v>2538</v>
      </c>
      <c r="D84" s="5481" t="s">
        <v>2539</v>
      </c>
      <c r="E84" s="5481" t="s">
        <v>2540</v>
      </c>
      <c r="F84" s="5481" t="s">
        <v>2541</v>
      </c>
      <c r="G84" s="5481" t="s">
        <v>28</v>
      </c>
      <c r="H84" s="5481" t="s">
        <v>28</v>
      </c>
      <c r="I84" s="5481" t="s">
        <v>813</v>
      </c>
    </row>
    <row customHeight="1" ht="11.25">
      <c r="A85" s="5481" t="s">
        <v>2249</v>
      </c>
      <c r="B85" s="5481" t="s">
        <v>16</v>
      </c>
      <c r="C85" s="5481" t="s">
        <v>2250</v>
      </c>
      <c r="D85" s="5481" t="s">
        <v>2251</v>
      </c>
      <c r="E85" s="5481" t="s">
        <v>2252</v>
      </c>
      <c r="F85" s="5481" t="s">
        <v>2253</v>
      </c>
      <c r="G85" s="5481" t="s">
        <v>28</v>
      </c>
      <c r="H85" s="5481" t="s">
        <v>28</v>
      </c>
      <c r="I85" s="5481" t="s">
        <v>899</v>
      </c>
    </row>
    <row customHeight="1" ht="11.25">
      <c r="A86" s="5481" t="s">
        <v>2249</v>
      </c>
      <c r="B86" s="5481" t="s">
        <v>16</v>
      </c>
      <c r="C86" s="5481" t="s">
        <v>2254</v>
      </c>
      <c r="D86" s="5481" t="s">
        <v>2255</v>
      </c>
      <c r="E86" s="5481" t="s">
        <v>2256</v>
      </c>
      <c r="F86" s="5481" t="s">
        <v>2257</v>
      </c>
      <c r="G86" s="5481" t="s">
        <v>28</v>
      </c>
      <c r="H86" s="5481" t="s">
        <v>28</v>
      </c>
      <c r="I86" s="5481" t="s">
        <v>899</v>
      </c>
    </row>
    <row customHeight="1" ht="11.25">
      <c r="A87" s="5481" t="s">
        <v>2249</v>
      </c>
      <c r="B87" s="5481" t="s">
        <v>16</v>
      </c>
      <c r="C87" s="5481" t="s">
        <v>2277</v>
      </c>
      <c r="D87" s="5481" t="s">
        <v>2278</v>
      </c>
      <c r="E87" s="5481" t="s">
        <v>2279</v>
      </c>
      <c r="F87" s="5481" t="s">
        <v>2253</v>
      </c>
      <c r="G87" s="5481" t="s">
        <v>28</v>
      </c>
      <c r="H87" s="5481" t="s">
        <v>28</v>
      </c>
      <c r="I87" s="5481" t="s">
        <v>899</v>
      </c>
    </row>
    <row customHeight="1" ht="11.25">
      <c r="A88" s="5481" t="s">
        <v>2249</v>
      </c>
      <c r="B88" s="5481" t="s">
        <v>16</v>
      </c>
      <c r="C88" s="5481" t="s">
        <v>2291</v>
      </c>
      <c r="D88" s="5481" t="s">
        <v>2292</v>
      </c>
      <c r="E88" s="5481" t="s">
        <v>2293</v>
      </c>
      <c r="F88" s="5481" t="s">
        <v>2290</v>
      </c>
      <c r="G88" s="5481" t="s">
        <v>28</v>
      </c>
      <c r="H88" s="5481" t="s">
        <v>28</v>
      </c>
      <c r="I88" s="5481" t="s">
        <v>899</v>
      </c>
    </row>
    <row customHeight="1" ht="11.25">
      <c r="A89" s="5481" t="s">
        <v>2249</v>
      </c>
      <c r="B89" s="5481" t="s">
        <v>16</v>
      </c>
      <c r="C89" s="5481" t="s">
        <v>2294</v>
      </c>
      <c r="D89" s="5481" t="s">
        <v>2295</v>
      </c>
      <c r="E89" s="5481" t="s">
        <v>2296</v>
      </c>
      <c r="F89" s="5481" t="s">
        <v>2297</v>
      </c>
      <c r="G89" s="5481" t="s">
        <v>28</v>
      </c>
      <c r="H89" s="5481" t="s">
        <v>28</v>
      </c>
      <c r="I89" s="5481" t="s">
        <v>899</v>
      </c>
    </row>
    <row customHeight="1" ht="11.25">
      <c r="A90" s="5481" t="s">
        <v>2249</v>
      </c>
      <c r="B90" s="5481" t="s">
        <v>16</v>
      </c>
      <c r="C90" s="5481" t="s">
        <v>2298</v>
      </c>
      <c r="D90" s="5481" t="s">
        <v>2299</v>
      </c>
      <c r="E90" s="5481" t="s">
        <v>2300</v>
      </c>
      <c r="F90" s="5481" t="s">
        <v>2272</v>
      </c>
      <c r="G90" s="5481" t="s">
        <v>28</v>
      </c>
      <c r="H90" s="5481" t="s">
        <v>28</v>
      </c>
      <c r="I90" s="5481" t="s">
        <v>899</v>
      </c>
    </row>
    <row customHeight="1" ht="11.25">
      <c r="A91" s="5481" t="s">
        <v>2249</v>
      </c>
      <c r="B91" s="5481" t="s">
        <v>16</v>
      </c>
      <c r="C91" s="5481" t="s">
        <v>2308</v>
      </c>
      <c r="D91" s="5481" t="s">
        <v>2309</v>
      </c>
      <c r="E91" s="5481" t="s">
        <v>2310</v>
      </c>
      <c r="F91" s="5481" t="s">
        <v>2253</v>
      </c>
      <c r="G91" s="5481" t="s">
        <v>28</v>
      </c>
      <c r="H91" s="5481" t="s">
        <v>28</v>
      </c>
      <c r="I91" s="5481" t="s">
        <v>899</v>
      </c>
    </row>
    <row customHeight="1" ht="11.25">
      <c r="A92" s="5481" t="s">
        <v>2249</v>
      </c>
      <c r="B92" s="5481" t="s">
        <v>16</v>
      </c>
      <c r="C92" s="5481" t="s">
        <v>2311</v>
      </c>
      <c r="D92" s="5481" t="s">
        <v>2312</v>
      </c>
      <c r="E92" s="5481" t="s">
        <v>2313</v>
      </c>
      <c r="F92" s="5481" t="s">
        <v>2314</v>
      </c>
      <c r="G92" s="5481" t="s">
        <v>2315</v>
      </c>
      <c r="H92" s="5481" t="s">
        <v>28</v>
      </c>
      <c r="I92" s="5481" t="s">
        <v>899</v>
      </c>
    </row>
    <row customHeight="1" ht="11.25">
      <c r="A93" s="5481" t="s">
        <v>2249</v>
      </c>
      <c r="B93" s="5481" t="s">
        <v>16</v>
      </c>
      <c r="C93" s="5481" t="s">
        <v>2316</v>
      </c>
      <c r="D93" s="5481" t="s">
        <v>2317</v>
      </c>
      <c r="E93" s="5481" t="s">
        <v>2318</v>
      </c>
      <c r="F93" s="5481" t="s">
        <v>2319</v>
      </c>
      <c r="G93" s="5481" t="s">
        <v>2320</v>
      </c>
      <c r="H93" s="5481" t="s">
        <v>28</v>
      </c>
      <c r="I93" s="5481" t="s">
        <v>899</v>
      </c>
    </row>
    <row customHeight="1" ht="11.25">
      <c r="A94" s="5481" t="s">
        <v>2249</v>
      </c>
      <c r="B94" s="5481" t="s">
        <v>16</v>
      </c>
      <c r="C94" s="5481" t="s">
        <v>2338</v>
      </c>
      <c r="D94" s="5481" t="s">
        <v>2335</v>
      </c>
      <c r="E94" s="5481" t="s">
        <v>2339</v>
      </c>
      <c r="F94" s="5481" t="s">
        <v>2268</v>
      </c>
      <c r="G94" s="5481" t="s">
        <v>28</v>
      </c>
      <c r="H94" s="5481" t="s">
        <v>28</v>
      </c>
      <c r="I94" s="5481" t="s">
        <v>899</v>
      </c>
    </row>
    <row customHeight="1" ht="11.25">
      <c r="A95" s="5481" t="s">
        <v>2249</v>
      </c>
      <c r="B95" s="5481" t="s">
        <v>16</v>
      </c>
      <c r="C95" s="5481" t="s">
        <v>2360</v>
      </c>
      <c r="D95" s="5481" t="s">
        <v>2361</v>
      </c>
      <c r="E95" s="5481" t="s">
        <v>2362</v>
      </c>
      <c r="F95" s="5481" t="s">
        <v>2328</v>
      </c>
      <c r="G95" s="5481" t="s">
        <v>2363</v>
      </c>
      <c r="H95" s="5481" t="s">
        <v>28</v>
      </c>
      <c r="I95" s="5481" t="s">
        <v>899</v>
      </c>
    </row>
    <row customHeight="1" ht="11.25">
      <c r="A96" s="5481" t="s">
        <v>2249</v>
      </c>
      <c r="B96" s="5481" t="s">
        <v>16</v>
      </c>
      <c r="C96" s="5481" t="s">
        <v>2376</v>
      </c>
      <c r="D96" s="5481" t="s">
        <v>2377</v>
      </c>
      <c r="E96" s="5481" t="s">
        <v>2378</v>
      </c>
      <c r="F96" s="5481" t="s">
        <v>2379</v>
      </c>
      <c r="G96" s="5481" t="s">
        <v>28</v>
      </c>
      <c r="H96" s="5481" t="s">
        <v>28</v>
      </c>
      <c r="I96" s="5481" t="s">
        <v>899</v>
      </c>
    </row>
    <row customHeight="1" ht="11.25">
      <c r="A97" s="5481" t="s">
        <v>2249</v>
      </c>
      <c r="B97" s="5481" t="s">
        <v>16</v>
      </c>
      <c r="C97" s="5481" t="s">
        <v>2389</v>
      </c>
      <c r="D97" s="5481" t="s">
        <v>2390</v>
      </c>
      <c r="E97" s="5481" t="s">
        <v>2391</v>
      </c>
      <c r="F97" s="5481" t="s">
        <v>2319</v>
      </c>
      <c r="G97" s="5481" t="s">
        <v>2392</v>
      </c>
      <c r="H97" s="5481" t="s">
        <v>28</v>
      </c>
      <c r="I97" s="5481" t="s">
        <v>899</v>
      </c>
    </row>
    <row customHeight="1" ht="11.25">
      <c r="A98" s="5481" t="s">
        <v>2249</v>
      </c>
      <c r="B98" s="5481" t="s">
        <v>16</v>
      </c>
      <c r="C98" s="5481" t="s">
        <v>2418</v>
      </c>
      <c r="D98" s="5481" t="s">
        <v>2419</v>
      </c>
      <c r="E98" s="5481" t="s">
        <v>2420</v>
      </c>
      <c r="F98" s="5481" t="s">
        <v>2268</v>
      </c>
      <c r="G98" s="5481" t="s">
        <v>28</v>
      </c>
      <c r="H98" s="5481" t="s">
        <v>28</v>
      </c>
      <c r="I98" s="5481" t="s">
        <v>899</v>
      </c>
    </row>
    <row customHeight="1" ht="11.25">
      <c r="A99" s="5481" t="s">
        <v>2249</v>
      </c>
      <c r="B99" s="5481" t="s">
        <v>16</v>
      </c>
      <c r="C99" s="5481" t="s">
        <v>2450</v>
      </c>
      <c r="D99" s="5481" t="s">
        <v>2451</v>
      </c>
      <c r="E99" s="5481" t="s">
        <v>2452</v>
      </c>
      <c r="F99" s="5481" t="s">
        <v>2253</v>
      </c>
      <c r="G99" s="5481" t="s">
        <v>2453</v>
      </c>
      <c r="H99" s="5481" t="s">
        <v>28</v>
      </c>
      <c r="I99" s="5481" t="s">
        <v>899</v>
      </c>
    </row>
    <row customHeight="1" ht="11.25">
      <c r="A100" s="5481" t="s">
        <v>2249</v>
      </c>
      <c r="B100" s="5481" t="s">
        <v>16</v>
      </c>
      <c r="C100" s="5481" t="s">
        <v>2460</v>
      </c>
      <c r="D100" s="5481" t="s">
        <v>2461</v>
      </c>
      <c r="E100" s="5481" t="s">
        <v>2462</v>
      </c>
      <c r="F100" s="5481" t="s">
        <v>2253</v>
      </c>
      <c r="G100" s="5481" t="s">
        <v>2463</v>
      </c>
      <c r="H100" s="5481" t="s">
        <v>28</v>
      </c>
      <c r="I100" s="5481" t="s">
        <v>899</v>
      </c>
    </row>
    <row customHeight="1" ht="11.25">
      <c r="A101" s="5481" t="s">
        <v>2249</v>
      </c>
      <c r="B101" s="5481" t="s">
        <v>16</v>
      </c>
      <c r="C101" s="5481" t="s">
        <v>2494</v>
      </c>
      <c r="D101" s="5481" t="s">
        <v>2495</v>
      </c>
      <c r="E101" s="5481" t="s">
        <v>2496</v>
      </c>
      <c r="F101" s="5481" t="s">
        <v>2319</v>
      </c>
      <c r="G101" s="5481" t="s">
        <v>28</v>
      </c>
      <c r="H101" s="5481" t="s">
        <v>28</v>
      </c>
      <c r="I101" s="5481" t="s">
        <v>899</v>
      </c>
    </row>
    <row customHeight="1" ht="11.25">
      <c r="A102" s="5481" t="s">
        <v>2249</v>
      </c>
      <c r="B102" s="5481" t="s">
        <v>16</v>
      </c>
      <c r="C102" s="5481" t="s">
        <v>2497</v>
      </c>
      <c r="D102" s="5481" t="s">
        <v>2498</v>
      </c>
      <c r="E102" s="5481" t="s">
        <v>2499</v>
      </c>
      <c r="F102" s="5481" t="s">
        <v>2253</v>
      </c>
      <c r="G102" s="5481" t="s">
        <v>2500</v>
      </c>
      <c r="H102" s="5481" t="s">
        <v>28</v>
      </c>
      <c r="I102" s="5481" t="s">
        <v>899</v>
      </c>
    </row>
    <row customHeight="1" ht="11.25">
      <c r="A103" s="5481" t="s">
        <v>2249</v>
      </c>
      <c r="B103" s="5481" t="s">
        <v>16</v>
      </c>
      <c r="C103" s="5481" t="s">
        <v>28</v>
      </c>
      <c r="D103" s="5481" t="s">
        <v>2525</v>
      </c>
      <c r="E103" s="5481" t="s">
        <v>2526</v>
      </c>
      <c r="F103" s="5481" t="s">
        <v>2253</v>
      </c>
      <c r="G103" s="5481" t="s">
        <v>28</v>
      </c>
      <c r="H103" s="5481" t="s">
        <v>28</v>
      </c>
      <c r="I103" s="5481" t="s">
        <v>899</v>
      </c>
    </row>
    <row customHeight="1" ht="11.25">
      <c r="A104" s="5481" t="s">
        <v>2249</v>
      </c>
      <c r="B104" s="5481" t="s">
        <v>16</v>
      </c>
      <c r="C104" s="5481" t="s">
        <v>2530</v>
      </c>
      <c r="D104" s="5481" t="s">
        <v>2531</v>
      </c>
      <c r="E104" s="5481" t="s">
        <v>2532</v>
      </c>
      <c r="F104" s="5481" t="s">
        <v>2533</v>
      </c>
      <c r="G104" s="5481" t="s">
        <v>28</v>
      </c>
      <c r="H104" s="5481" t="s">
        <v>28</v>
      </c>
      <c r="I104" s="5481" t="s">
        <v>899</v>
      </c>
    </row>
    <row customHeight="1" ht="11.25">
      <c r="A105" s="5481" t="s">
        <v>2249</v>
      </c>
      <c r="B105" s="5481" t="s">
        <v>16</v>
      </c>
      <c r="C105" s="5481" t="s">
        <v>2534</v>
      </c>
      <c r="D105" s="5481" t="s">
        <v>2535</v>
      </c>
      <c r="E105" s="5481" t="s">
        <v>2532</v>
      </c>
      <c r="F105" s="5481" t="s">
        <v>2536</v>
      </c>
      <c r="G105" s="5481" t="s">
        <v>2537</v>
      </c>
      <c r="H105" s="5481" t="s">
        <v>28</v>
      </c>
      <c r="I105" s="5481" t="s">
        <v>899</v>
      </c>
    </row>
    <row customHeight="1" ht="11.25">
      <c r="A106" s="5481" t="s">
        <v>2249</v>
      </c>
      <c r="B106" s="5481" t="s">
        <v>16</v>
      </c>
      <c r="C106" s="5481" t="s">
        <v>2538</v>
      </c>
      <c r="D106" s="5481" t="s">
        <v>2539</v>
      </c>
      <c r="E106" s="5481" t="s">
        <v>2540</v>
      </c>
      <c r="F106" s="5481" t="s">
        <v>2541</v>
      </c>
      <c r="G106" s="5481" t="s">
        <v>28</v>
      </c>
      <c r="H106" s="5481" t="s">
        <v>28</v>
      </c>
      <c r="I106" s="5481" t="s">
        <v>899</v>
      </c>
    </row>
    <row customHeight="1" ht="11.25">
      <c r="A107" s="5481" t="s">
        <v>2249</v>
      </c>
      <c r="B107" s="5481" t="s">
        <v>16</v>
      </c>
      <c r="C107" s="5481" t="s">
        <v>2250</v>
      </c>
      <c r="D107" s="5481" t="s">
        <v>2251</v>
      </c>
      <c r="E107" s="5481" t="s">
        <v>2252</v>
      </c>
      <c r="F107" s="5481" t="s">
        <v>2253</v>
      </c>
      <c r="G107" s="5481" t="s">
        <v>28</v>
      </c>
      <c r="H107" s="5481" t="s">
        <v>28</v>
      </c>
      <c r="I107" s="5481" t="s">
        <v>859</v>
      </c>
    </row>
    <row customHeight="1" ht="11.25">
      <c r="A108" s="5481" t="s">
        <v>2249</v>
      </c>
      <c r="B108" s="5481" t="s">
        <v>16</v>
      </c>
      <c r="C108" s="5481" t="s">
        <v>2254</v>
      </c>
      <c r="D108" s="5481" t="s">
        <v>2255</v>
      </c>
      <c r="E108" s="5481" t="s">
        <v>2256</v>
      </c>
      <c r="F108" s="5481" t="s">
        <v>2257</v>
      </c>
      <c r="G108" s="5481" t="s">
        <v>28</v>
      </c>
      <c r="H108" s="5481" t="s">
        <v>28</v>
      </c>
      <c r="I108" s="5481" t="s">
        <v>859</v>
      </c>
    </row>
    <row customHeight="1" ht="11.25">
      <c r="A109" s="5481" t="s">
        <v>2249</v>
      </c>
      <c r="B109" s="5481" t="s">
        <v>16</v>
      </c>
      <c r="C109" s="5481" t="s">
        <v>2542</v>
      </c>
      <c r="D109" s="5481" t="s">
        <v>2543</v>
      </c>
      <c r="E109" s="5481" t="s">
        <v>2544</v>
      </c>
      <c r="F109" s="5481" t="s">
        <v>2253</v>
      </c>
      <c r="G109" s="5481" t="s">
        <v>28</v>
      </c>
      <c r="H109" s="5481" t="s">
        <v>28</v>
      </c>
      <c r="I109" s="5481" t="s">
        <v>859</v>
      </c>
    </row>
    <row customHeight="1" ht="11.25">
      <c r="A110" s="5481" t="s">
        <v>2249</v>
      </c>
      <c r="B110" s="5481" t="s">
        <v>16</v>
      </c>
      <c r="C110" s="5481" t="s">
        <v>2277</v>
      </c>
      <c r="D110" s="5481" t="s">
        <v>2278</v>
      </c>
      <c r="E110" s="5481" t="s">
        <v>2279</v>
      </c>
      <c r="F110" s="5481" t="s">
        <v>2253</v>
      </c>
      <c r="G110" s="5481" t="s">
        <v>28</v>
      </c>
      <c r="H110" s="5481" t="s">
        <v>28</v>
      </c>
      <c r="I110" s="5481" t="s">
        <v>859</v>
      </c>
    </row>
    <row customHeight="1" ht="11.25">
      <c r="A111" s="5481" t="s">
        <v>2249</v>
      </c>
      <c r="B111" s="5481" t="s">
        <v>16</v>
      </c>
      <c r="C111" s="5481" t="s">
        <v>2545</v>
      </c>
      <c r="D111" s="5481" t="s">
        <v>2546</v>
      </c>
      <c r="E111" s="5481" t="s">
        <v>2547</v>
      </c>
      <c r="F111" s="5481" t="s">
        <v>2379</v>
      </c>
      <c r="G111" s="5481" t="s">
        <v>28</v>
      </c>
      <c r="H111" s="5481" t="s">
        <v>28</v>
      </c>
      <c r="I111" s="5481" t="s">
        <v>859</v>
      </c>
    </row>
    <row customHeight="1" ht="11.25">
      <c r="A112" s="5481" t="s">
        <v>2249</v>
      </c>
      <c r="B112" s="5481" t="s">
        <v>16</v>
      </c>
      <c r="C112" s="5481" t="s">
        <v>2280</v>
      </c>
      <c r="D112" s="5481" t="s">
        <v>2281</v>
      </c>
      <c r="E112" s="5481" t="s">
        <v>2282</v>
      </c>
      <c r="F112" s="5481" t="s">
        <v>2283</v>
      </c>
      <c r="G112" s="5481" t="s">
        <v>28</v>
      </c>
      <c r="H112" s="5481" t="s">
        <v>28</v>
      </c>
      <c r="I112" s="5481" t="s">
        <v>859</v>
      </c>
    </row>
    <row customHeight="1" ht="11.25">
      <c r="A113" s="5481" t="s">
        <v>2249</v>
      </c>
      <c r="B113" s="5481" t="s">
        <v>16</v>
      </c>
      <c r="C113" s="5481" t="s">
        <v>2548</v>
      </c>
      <c r="D113" s="5481" t="s">
        <v>2549</v>
      </c>
      <c r="E113" s="5481" t="s">
        <v>2550</v>
      </c>
      <c r="F113" s="5481" t="s">
        <v>2253</v>
      </c>
      <c r="G113" s="5481" t="s">
        <v>28</v>
      </c>
      <c r="H113" s="5481" t="s">
        <v>28</v>
      </c>
      <c r="I113" s="5481" t="s">
        <v>859</v>
      </c>
    </row>
    <row customHeight="1" ht="11.25">
      <c r="A114" s="5481" t="s">
        <v>2249</v>
      </c>
      <c r="B114" s="5481" t="s">
        <v>16</v>
      </c>
      <c r="C114" s="5481" t="s">
        <v>2287</v>
      </c>
      <c r="D114" s="5481" t="s">
        <v>2288</v>
      </c>
      <c r="E114" s="5481" t="s">
        <v>2289</v>
      </c>
      <c r="F114" s="5481" t="s">
        <v>2290</v>
      </c>
      <c r="G114" s="5481" t="s">
        <v>28</v>
      </c>
      <c r="H114" s="5481" t="s">
        <v>28</v>
      </c>
      <c r="I114" s="5481" t="s">
        <v>859</v>
      </c>
    </row>
    <row customHeight="1" ht="11.25">
      <c r="A115" s="5481" t="s">
        <v>2249</v>
      </c>
      <c r="B115" s="5481" t="s">
        <v>16</v>
      </c>
      <c r="C115" s="5481" t="s">
        <v>2291</v>
      </c>
      <c r="D115" s="5481" t="s">
        <v>2292</v>
      </c>
      <c r="E115" s="5481" t="s">
        <v>2293</v>
      </c>
      <c r="F115" s="5481" t="s">
        <v>2290</v>
      </c>
      <c r="G115" s="5481" t="s">
        <v>28</v>
      </c>
      <c r="H115" s="5481" t="s">
        <v>28</v>
      </c>
      <c r="I115" s="5481" t="s">
        <v>859</v>
      </c>
    </row>
    <row customHeight="1" ht="11.25">
      <c r="A116" s="5481" t="s">
        <v>2249</v>
      </c>
      <c r="B116" s="5481" t="s">
        <v>16</v>
      </c>
      <c r="C116" s="5481" t="s">
        <v>2551</v>
      </c>
      <c r="D116" s="5481" t="s">
        <v>2552</v>
      </c>
      <c r="E116" s="5481" t="s">
        <v>2553</v>
      </c>
      <c r="F116" s="5481" t="s">
        <v>2297</v>
      </c>
      <c r="G116" s="5481" t="s">
        <v>2554</v>
      </c>
      <c r="H116" s="5481" t="s">
        <v>28</v>
      </c>
      <c r="I116" s="5481" t="s">
        <v>859</v>
      </c>
    </row>
    <row customHeight="1" ht="11.25">
      <c r="A117" s="5481" t="s">
        <v>2249</v>
      </c>
      <c r="B117" s="5481" t="s">
        <v>16</v>
      </c>
      <c r="C117" s="5481" t="s">
        <v>2555</v>
      </c>
      <c r="D117" s="5481" t="s">
        <v>2556</v>
      </c>
      <c r="E117" s="5481" t="s">
        <v>2302</v>
      </c>
      <c r="F117" s="5481" t="s">
        <v>2557</v>
      </c>
      <c r="G117" s="5481" t="s">
        <v>28</v>
      </c>
      <c r="H117" s="5481" t="s">
        <v>28</v>
      </c>
      <c r="I117" s="5481" t="s">
        <v>859</v>
      </c>
    </row>
    <row customHeight="1" ht="11.25">
      <c r="A118" s="5481" t="s">
        <v>2249</v>
      </c>
      <c r="B118" s="5481" t="s">
        <v>16</v>
      </c>
      <c r="C118" s="5481" t="s">
        <v>2294</v>
      </c>
      <c r="D118" s="5481" t="s">
        <v>2295</v>
      </c>
      <c r="E118" s="5481" t="s">
        <v>2296</v>
      </c>
      <c r="F118" s="5481" t="s">
        <v>2297</v>
      </c>
      <c r="G118" s="5481" t="s">
        <v>28</v>
      </c>
      <c r="H118" s="5481" t="s">
        <v>28</v>
      </c>
      <c r="I118" s="5481" t="s">
        <v>859</v>
      </c>
    </row>
    <row customHeight="1" ht="11.25">
      <c r="A119" s="5481" t="s">
        <v>2249</v>
      </c>
      <c r="B119" s="5481" t="s">
        <v>16</v>
      </c>
      <c r="C119" s="5481" t="s">
        <v>2558</v>
      </c>
      <c r="D119" s="5481" t="s">
        <v>2559</v>
      </c>
      <c r="E119" s="5481" t="s">
        <v>2560</v>
      </c>
      <c r="F119" s="5481" t="s">
        <v>2375</v>
      </c>
      <c r="G119" s="5481" t="s">
        <v>28</v>
      </c>
      <c r="H119" s="5481" t="s">
        <v>28</v>
      </c>
      <c r="I119" s="5481" t="s">
        <v>859</v>
      </c>
    </row>
    <row customHeight="1" ht="11.25">
      <c r="A120" s="5481" t="s">
        <v>2249</v>
      </c>
      <c r="B120" s="5481" t="s">
        <v>16</v>
      </c>
      <c r="C120" s="5481" t="s">
        <v>2561</v>
      </c>
      <c r="D120" s="5481" t="s">
        <v>2562</v>
      </c>
      <c r="E120" s="5481" t="s">
        <v>2563</v>
      </c>
      <c r="F120" s="5481" t="s">
        <v>2303</v>
      </c>
      <c r="G120" s="5481" t="s">
        <v>28</v>
      </c>
      <c r="H120" s="5481" t="s">
        <v>28</v>
      </c>
      <c r="I120" s="5481" t="s">
        <v>859</v>
      </c>
    </row>
    <row customHeight="1" ht="11.25">
      <c r="A121" s="5481" t="s">
        <v>2249</v>
      </c>
      <c r="B121" s="5481" t="s">
        <v>16</v>
      </c>
      <c r="C121" s="5481" t="s">
        <v>2564</v>
      </c>
      <c r="D121" s="5481" t="s">
        <v>2299</v>
      </c>
      <c r="E121" s="5481" t="s">
        <v>2565</v>
      </c>
      <c r="F121" s="5481" t="s">
        <v>2319</v>
      </c>
      <c r="G121" s="5481" t="s">
        <v>28</v>
      </c>
      <c r="H121" s="5481" t="s">
        <v>28</v>
      </c>
      <c r="I121" s="5481" t="s">
        <v>859</v>
      </c>
    </row>
    <row customHeight="1" ht="11.25">
      <c r="A122" s="5481" t="s">
        <v>2249</v>
      </c>
      <c r="B122" s="5481" t="s">
        <v>16</v>
      </c>
      <c r="C122" s="5481" t="s">
        <v>2298</v>
      </c>
      <c r="D122" s="5481" t="s">
        <v>2299</v>
      </c>
      <c r="E122" s="5481" t="s">
        <v>2300</v>
      </c>
      <c r="F122" s="5481" t="s">
        <v>2272</v>
      </c>
      <c r="G122" s="5481" t="s">
        <v>28</v>
      </c>
      <c r="H122" s="5481" t="s">
        <v>28</v>
      </c>
      <c r="I122" s="5481" t="s">
        <v>859</v>
      </c>
    </row>
    <row customHeight="1" ht="11.25">
      <c r="A123" s="5481" t="s">
        <v>2249</v>
      </c>
      <c r="B123" s="5481" t="s">
        <v>16</v>
      </c>
      <c r="C123" s="5481" t="s">
        <v>2301</v>
      </c>
      <c r="D123" s="5481" t="s">
        <v>2299</v>
      </c>
      <c r="E123" s="5481" t="s">
        <v>2302</v>
      </c>
      <c r="F123" s="5481" t="s">
        <v>2303</v>
      </c>
      <c r="G123" s="5481" t="s">
        <v>28</v>
      </c>
      <c r="H123" s="5481" t="s">
        <v>28</v>
      </c>
      <c r="I123" s="5481" t="s">
        <v>859</v>
      </c>
    </row>
    <row customHeight="1" ht="11.25">
      <c r="A124" s="5481" t="s">
        <v>2249</v>
      </c>
      <c r="B124" s="5481" t="s">
        <v>16</v>
      </c>
      <c r="C124" s="5481" t="s">
        <v>2566</v>
      </c>
      <c r="D124" s="5481" t="s">
        <v>2567</v>
      </c>
      <c r="E124" s="5481" t="s">
        <v>2568</v>
      </c>
      <c r="F124" s="5481" t="s">
        <v>2268</v>
      </c>
      <c r="G124" s="5481" t="s">
        <v>2569</v>
      </c>
      <c r="H124" s="5481" t="s">
        <v>28</v>
      </c>
      <c r="I124" s="5481" t="s">
        <v>859</v>
      </c>
    </row>
    <row customHeight="1" ht="11.25">
      <c r="A125" s="5481" t="s">
        <v>2249</v>
      </c>
      <c r="B125" s="5481" t="s">
        <v>16</v>
      </c>
      <c r="C125" s="5481" t="s">
        <v>2304</v>
      </c>
      <c r="D125" s="5481" t="s">
        <v>2305</v>
      </c>
      <c r="E125" s="5481" t="s">
        <v>2306</v>
      </c>
      <c r="F125" s="5481" t="s">
        <v>2307</v>
      </c>
      <c r="G125" s="5481" t="s">
        <v>28</v>
      </c>
      <c r="H125" s="5481" t="s">
        <v>28</v>
      </c>
      <c r="I125" s="5481" t="s">
        <v>859</v>
      </c>
    </row>
    <row customHeight="1" ht="11.25">
      <c r="A126" s="5481" t="s">
        <v>2249</v>
      </c>
      <c r="B126" s="5481" t="s">
        <v>16</v>
      </c>
      <c r="C126" s="5481" t="s">
        <v>2311</v>
      </c>
      <c r="D126" s="5481" t="s">
        <v>2312</v>
      </c>
      <c r="E126" s="5481" t="s">
        <v>2313</v>
      </c>
      <c r="F126" s="5481" t="s">
        <v>2314</v>
      </c>
      <c r="G126" s="5481" t="s">
        <v>2315</v>
      </c>
      <c r="H126" s="5481" t="s">
        <v>28</v>
      </c>
      <c r="I126" s="5481" t="s">
        <v>859</v>
      </c>
    </row>
    <row customHeight="1" ht="11.25">
      <c r="A127" s="5481" t="s">
        <v>2249</v>
      </c>
      <c r="B127" s="5481" t="s">
        <v>16</v>
      </c>
      <c r="C127" s="5481" t="s">
        <v>2321</v>
      </c>
      <c r="D127" s="5481" t="s">
        <v>2322</v>
      </c>
      <c r="E127" s="5481" t="s">
        <v>2323</v>
      </c>
      <c r="F127" s="5481" t="s">
        <v>2276</v>
      </c>
      <c r="G127" s="5481" t="s">
        <v>2324</v>
      </c>
      <c r="H127" s="5481" t="s">
        <v>28</v>
      </c>
      <c r="I127" s="5481" t="s">
        <v>859</v>
      </c>
    </row>
    <row customHeight="1" ht="11.25">
      <c r="A128" s="5481" t="s">
        <v>2249</v>
      </c>
      <c r="B128" s="5481" t="s">
        <v>16</v>
      </c>
      <c r="C128" s="5481" t="s">
        <v>2325</v>
      </c>
      <c r="D128" s="5481" t="s">
        <v>2326</v>
      </c>
      <c r="E128" s="5481" t="s">
        <v>2327</v>
      </c>
      <c r="F128" s="5481" t="s">
        <v>2328</v>
      </c>
      <c r="G128" s="5481" t="s">
        <v>2329</v>
      </c>
      <c r="H128" s="5481" t="s">
        <v>28</v>
      </c>
      <c r="I128" s="5481" t="s">
        <v>859</v>
      </c>
    </row>
    <row customHeight="1" ht="11.25">
      <c r="A129" s="5481" t="s">
        <v>2249</v>
      </c>
      <c r="B129" s="5481" t="s">
        <v>16</v>
      </c>
      <c r="C129" s="5481" t="s">
        <v>2330</v>
      </c>
      <c r="D129" s="5481" t="s">
        <v>2331</v>
      </c>
      <c r="E129" s="5481" t="s">
        <v>2332</v>
      </c>
      <c r="F129" s="5481" t="s">
        <v>2333</v>
      </c>
      <c r="G129" s="5481" t="s">
        <v>28</v>
      </c>
      <c r="H129" s="5481" t="s">
        <v>28</v>
      </c>
      <c r="I129" s="5481" t="s">
        <v>859</v>
      </c>
    </row>
    <row customHeight="1" ht="11.25">
      <c r="A130" s="5481" t="s">
        <v>2249</v>
      </c>
      <c r="B130" s="5481" t="s">
        <v>16</v>
      </c>
      <c r="C130" s="5481" t="s">
        <v>2340</v>
      </c>
      <c r="D130" s="5481" t="s">
        <v>2335</v>
      </c>
      <c r="E130" s="5481" t="s">
        <v>2341</v>
      </c>
      <c r="F130" s="5481" t="s">
        <v>2319</v>
      </c>
      <c r="G130" s="5481" t="s">
        <v>2342</v>
      </c>
      <c r="H130" s="5481" t="s">
        <v>28</v>
      </c>
      <c r="I130" s="5481" t="s">
        <v>859</v>
      </c>
    </row>
    <row customHeight="1" ht="11.25">
      <c r="A131" s="5481" t="s">
        <v>2249</v>
      </c>
      <c r="B131" s="5481" t="s">
        <v>16</v>
      </c>
      <c r="C131" s="5481" t="s">
        <v>2343</v>
      </c>
      <c r="D131" s="5481" t="s">
        <v>2344</v>
      </c>
      <c r="E131" s="5481" t="s">
        <v>2345</v>
      </c>
      <c r="F131" s="5481" t="s">
        <v>2319</v>
      </c>
      <c r="G131" s="5481" t="s">
        <v>2346</v>
      </c>
      <c r="H131" s="5481" t="s">
        <v>28</v>
      </c>
      <c r="I131" s="5481" t="s">
        <v>859</v>
      </c>
    </row>
    <row customHeight="1" ht="11.25">
      <c r="A132" s="5481" t="s">
        <v>2249</v>
      </c>
      <c r="B132" s="5481" t="s">
        <v>16</v>
      </c>
      <c r="C132" s="5481" t="s">
        <v>2347</v>
      </c>
      <c r="D132" s="5481" t="s">
        <v>2348</v>
      </c>
      <c r="E132" s="5481" t="s">
        <v>2349</v>
      </c>
      <c r="F132" s="5481" t="s">
        <v>2268</v>
      </c>
      <c r="G132" s="5481" t="s">
        <v>28</v>
      </c>
      <c r="H132" s="5481" t="s">
        <v>28</v>
      </c>
      <c r="I132" s="5481" t="s">
        <v>859</v>
      </c>
    </row>
    <row customHeight="1" ht="11.25">
      <c r="A133" s="5481" t="s">
        <v>2249</v>
      </c>
      <c r="B133" s="5481" t="s">
        <v>16</v>
      </c>
      <c r="C133" s="5481" t="s">
        <v>2350</v>
      </c>
      <c r="D133" s="5481" t="s">
        <v>2351</v>
      </c>
      <c r="E133" s="5481" t="s">
        <v>2352</v>
      </c>
      <c r="F133" s="5481" t="s">
        <v>2328</v>
      </c>
      <c r="G133" s="5481" t="s">
        <v>28</v>
      </c>
      <c r="H133" s="5481" t="s">
        <v>28</v>
      </c>
      <c r="I133" s="5481" t="s">
        <v>859</v>
      </c>
    </row>
    <row customHeight="1" ht="11.25">
      <c r="A134" s="5481" t="s">
        <v>2249</v>
      </c>
      <c r="B134" s="5481" t="s">
        <v>16</v>
      </c>
      <c r="C134" s="5481" t="s">
        <v>2353</v>
      </c>
      <c r="D134" s="5481" t="s">
        <v>2354</v>
      </c>
      <c r="E134" s="5481" t="s">
        <v>2355</v>
      </c>
      <c r="F134" s="5481" t="s">
        <v>53</v>
      </c>
      <c r="G134" s="5481" t="s">
        <v>28</v>
      </c>
      <c r="H134" s="5481" t="s">
        <v>28</v>
      </c>
      <c r="I134" s="5481" t="s">
        <v>859</v>
      </c>
    </row>
    <row customHeight="1" ht="11.25">
      <c r="A135" s="5481" t="s">
        <v>2249</v>
      </c>
      <c r="B135" s="5481" t="s">
        <v>16</v>
      </c>
      <c r="C135" s="5481" t="s">
        <v>2356</v>
      </c>
      <c r="D135" s="5481" t="s">
        <v>2357</v>
      </c>
      <c r="E135" s="5481" t="s">
        <v>2358</v>
      </c>
      <c r="F135" s="5481" t="s">
        <v>2290</v>
      </c>
      <c r="G135" s="5481" t="s">
        <v>2359</v>
      </c>
      <c r="H135" s="5481" t="s">
        <v>28</v>
      </c>
      <c r="I135" s="5481" t="s">
        <v>859</v>
      </c>
    </row>
    <row customHeight="1" ht="11.25">
      <c r="A136" s="5481" t="s">
        <v>2249</v>
      </c>
      <c r="B136" s="5481" t="s">
        <v>16</v>
      </c>
      <c r="C136" s="5481" t="s">
        <v>2360</v>
      </c>
      <c r="D136" s="5481" t="s">
        <v>2361</v>
      </c>
      <c r="E136" s="5481" t="s">
        <v>2362</v>
      </c>
      <c r="F136" s="5481" t="s">
        <v>2328</v>
      </c>
      <c r="G136" s="5481" t="s">
        <v>2363</v>
      </c>
      <c r="H136" s="5481" t="s">
        <v>28</v>
      </c>
      <c r="I136" s="5481" t="s">
        <v>859</v>
      </c>
    </row>
    <row customHeight="1" ht="11.25">
      <c r="A137" s="5481" t="s">
        <v>2249</v>
      </c>
      <c r="B137" s="5481" t="s">
        <v>16</v>
      </c>
      <c r="C137" s="5481" t="s">
        <v>2364</v>
      </c>
      <c r="D137" s="5481" t="s">
        <v>2365</v>
      </c>
      <c r="E137" s="5481" t="s">
        <v>2366</v>
      </c>
      <c r="F137" s="5481" t="s">
        <v>2290</v>
      </c>
      <c r="G137" s="5481" t="s">
        <v>2367</v>
      </c>
      <c r="H137" s="5481" t="s">
        <v>28</v>
      </c>
      <c r="I137" s="5481" t="s">
        <v>859</v>
      </c>
    </row>
    <row customHeight="1" ht="11.25">
      <c r="A138" s="5481" t="s">
        <v>2249</v>
      </c>
      <c r="B138" s="5481" t="s">
        <v>16</v>
      </c>
      <c r="C138" s="5481" t="s">
        <v>2368</v>
      </c>
      <c r="D138" s="5481" t="s">
        <v>2369</v>
      </c>
      <c r="E138" s="5481" t="s">
        <v>2370</v>
      </c>
      <c r="F138" s="5481" t="s">
        <v>2276</v>
      </c>
      <c r="G138" s="5481" t="s">
        <v>2371</v>
      </c>
      <c r="H138" s="5481" t="s">
        <v>28</v>
      </c>
      <c r="I138" s="5481" t="s">
        <v>859</v>
      </c>
    </row>
    <row customHeight="1" ht="11.25">
      <c r="A139" s="5481" t="s">
        <v>2249</v>
      </c>
      <c r="B139" s="5481" t="s">
        <v>16</v>
      </c>
      <c r="C139" s="5481" t="s">
        <v>2372</v>
      </c>
      <c r="D139" s="5481" t="s">
        <v>2373</v>
      </c>
      <c r="E139" s="5481" t="s">
        <v>2374</v>
      </c>
      <c r="F139" s="5481" t="s">
        <v>2375</v>
      </c>
      <c r="G139" s="5481" t="s">
        <v>28</v>
      </c>
      <c r="H139" s="5481" t="s">
        <v>28</v>
      </c>
      <c r="I139" s="5481" t="s">
        <v>859</v>
      </c>
    </row>
    <row customHeight="1" ht="11.25">
      <c r="A140" s="5481" t="s">
        <v>2249</v>
      </c>
      <c r="B140" s="5481" t="s">
        <v>16</v>
      </c>
      <c r="C140" s="5481" t="s">
        <v>2376</v>
      </c>
      <c r="D140" s="5481" t="s">
        <v>2377</v>
      </c>
      <c r="E140" s="5481" t="s">
        <v>2378</v>
      </c>
      <c r="F140" s="5481" t="s">
        <v>2379</v>
      </c>
      <c r="G140" s="5481" t="s">
        <v>28</v>
      </c>
      <c r="H140" s="5481" t="s">
        <v>28</v>
      </c>
      <c r="I140" s="5481" t="s">
        <v>859</v>
      </c>
    </row>
    <row customHeight="1" ht="11.25">
      <c r="A141" s="5481" t="s">
        <v>2249</v>
      </c>
      <c r="B141" s="5481" t="s">
        <v>16</v>
      </c>
      <c r="C141" s="5481" t="s">
        <v>2383</v>
      </c>
      <c r="D141" s="5481" t="s">
        <v>2384</v>
      </c>
      <c r="E141" s="5481" t="s">
        <v>2385</v>
      </c>
      <c r="F141" s="5481" t="s">
        <v>2307</v>
      </c>
      <c r="G141" s="5481" t="s">
        <v>28</v>
      </c>
      <c r="H141" s="5481" t="s">
        <v>28</v>
      </c>
      <c r="I141" s="5481" t="s">
        <v>859</v>
      </c>
    </row>
    <row customHeight="1" ht="11.25">
      <c r="A142" s="5481" t="s">
        <v>2249</v>
      </c>
      <c r="B142" s="5481" t="s">
        <v>16</v>
      </c>
      <c r="C142" s="5481" t="s">
        <v>2386</v>
      </c>
      <c r="D142" s="5481" t="s">
        <v>2387</v>
      </c>
      <c r="E142" s="5481" t="s">
        <v>2282</v>
      </c>
      <c r="F142" s="5481" t="s">
        <v>2388</v>
      </c>
      <c r="G142" s="5481" t="s">
        <v>28</v>
      </c>
      <c r="H142" s="5481" t="s">
        <v>28</v>
      </c>
      <c r="I142" s="5481" t="s">
        <v>859</v>
      </c>
    </row>
    <row customHeight="1" ht="11.25">
      <c r="A143" s="5481" t="s">
        <v>2249</v>
      </c>
      <c r="B143" s="5481" t="s">
        <v>16</v>
      </c>
      <c r="C143" s="5481" t="s">
        <v>2389</v>
      </c>
      <c r="D143" s="5481" t="s">
        <v>2390</v>
      </c>
      <c r="E143" s="5481" t="s">
        <v>2391</v>
      </c>
      <c r="F143" s="5481" t="s">
        <v>2319</v>
      </c>
      <c r="G143" s="5481" t="s">
        <v>2392</v>
      </c>
      <c r="H143" s="5481" t="s">
        <v>28</v>
      </c>
      <c r="I143" s="5481" t="s">
        <v>859</v>
      </c>
    </row>
    <row customHeight="1" ht="11.25">
      <c r="A144" s="5481" t="s">
        <v>2249</v>
      </c>
      <c r="B144" s="5481" t="s">
        <v>16</v>
      </c>
      <c r="C144" s="5481" t="s">
        <v>2570</v>
      </c>
      <c r="D144" s="5481" t="s">
        <v>2571</v>
      </c>
      <c r="E144" s="5481" t="s">
        <v>2572</v>
      </c>
      <c r="F144" s="5481" t="s">
        <v>2261</v>
      </c>
      <c r="G144" s="5481" t="s">
        <v>28</v>
      </c>
      <c r="H144" s="5481" t="s">
        <v>28</v>
      </c>
      <c r="I144" s="5481" t="s">
        <v>859</v>
      </c>
    </row>
    <row customHeight="1" ht="11.25">
      <c r="A145" s="5481" t="s">
        <v>2249</v>
      </c>
      <c r="B145" s="5481" t="s">
        <v>16</v>
      </c>
      <c r="C145" s="5481" t="s">
        <v>2393</v>
      </c>
      <c r="D145" s="5481" t="s">
        <v>2394</v>
      </c>
      <c r="E145" s="5481" t="s">
        <v>2395</v>
      </c>
      <c r="F145" s="5481" t="s">
        <v>2396</v>
      </c>
      <c r="G145" s="5481" t="s">
        <v>2397</v>
      </c>
      <c r="H145" s="5481" t="s">
        <v>28</v>
      </c>
      <c r="I145" s="5481" t="s">
        <v>859</v>
      </c>
    </row>
    <row customHeight="1" ht="11.25">
      <c r="A146" s="5481" t="s">
        <v>2249</v>
      </c>
      <c r="B146" s="5481" t="s">
        <v>16</v>
      </c>
      <c r="C146" s="5481" t="s">
        <v>13</v>
      </c>
      <c r="D146" s="5481" t="s">
        <v>48</v>
      </c>
      <c r="E146" s="5481" t="s">
        <v>51</v>
      </c>
      <c r="F146" s="5481" t="s">
        <v>53</v>
      </c>
      <c r="G146" s="5481" t="s">
        <v>2573</v>
      </c>
      <c r="H146" s="5481" t="s">
        <v>28</v>
      </c>
      <c r="I146" s="5481" t="s">
        <v>859</v>
      </c>
    </row>
    <row customHeight="1" ht="11.25">
      <c r="A147" s="5481" t="s">
        <v>2249</v>
      </c>
      <c r="B147" s="5481" t="s">
        <v>16</v>
      </c>
      <c r="C147" s="5481" t="s">
        <v>2574</v>
      </c>
      <c r="D147" s="5481" t="s">
        <v>2575</v>
      </c>
      <c r="E147" s="5481" t="s">
        <v>2576</v>
      </c>
      <c r="F147" s="5481" t="s">
        <v>2396</v>
      </c>
      <c r="G147" s="5481" t="s">
        <v>28</v>
      </c>
      <c r="H147" s="5481" t="s">
        <v>28</v>
      </c>
      <c r="I147" s="5481" t="s">
        <v>859</v>
      </c>
    </row>
    <row customHeight="1" ht="11.25">
      <c r="A148" s="5481" t="s">
        <v>2249</v>
      </c>
      <c r="B148" s="5481" t="s">
        <v>16</v>
      </c>
      <c r="C148" s="5481" t="s">
        <v>2577</v>
      </c>
      <c r="D148" s="5481" t="s">
        <v>2578</v>
      </c>
      <c r="E148" s="5481" t="s">
        <v>2579</v>
      </c>
      <c r="F148" s="5481" t="s">
        <v>2261</v>
      </c>
      <c r="G148" s="5481" t="s">
        <v>28</v>
      </c>
      <c r="H148" s="5481" t="s">
        <v>28</v>
      </c>
      <c r="I148" s="5481" t="s">
        <v>859</v>
      </c>
    </row>
    <row customHeight="1" ht="11.25">
      <c r="A149" s="5481" t="s">
        <v>2249</v>
      </c>
      <c r="B149" s="5481" t="s">
        <v>16</v>
      </c>
      <c r="C149" s="5481" t="s">
        <v>2580</v>
      </c>
      <c r="D149" s="5481" t="s">
        <v>2581</v>
      </c>
      <c r="E149" s="5481" t="s">
        <v>2582</v>
      </c>
      <c r="F149" s="5481" t="s">
        <v>2253</v>
      </c>
      <c r="G149" s="5481" t="s">
        <v>28</v>
      </c>
      <c r="H149" s="5481" t="s">
        <v>28</v>
      </c>
      <c r="I149" s="5481" t="s">
        <v>859</v>
      </c>
    </row>
    <row customHeight="1" ht="11.25">
      <c r="A150" s="5481" t="s">
        <v>2249</v>
      </c>
      <c r="B150" s="5481" t="s">
        <v>16</v>
      </c>
      <c r="C150" s="5481" t="s">
        <v>2408</v>
      </c>
      <c r="D150" s="5481" t="s">
        <v>2409</v>
      </c>
      <c r="E150" s="5481" t="s">
        <v>2410</v>
      </c>
      <c r="F150" s="5481" t="s">
        <v>2290</v>
      </c>
      <c r="G150" s="5481" t="s">
        <v>28</v>
      </c>
      <c r="H150" s="5481" t="s">
        <v>28</v>
      </c>
      <c r="I150" s="5481" t="s">
        <v>859</v>
      </c>
    </row>
    <row customHeight="1" ht="11.25">
      <c r="A151" s="5481" t="s">
        <v>2249</v>
      </c>
      <c r="B151" s="5481" t="s">
        <v>16</v>
      </c>
      <c r="C151" s="5481" t="s">
        <v>2411</v>
      </c>
      <c r="D151" s="5481" t="s">
        <v>2412</v>
      </c>
      <c r="E151" s="5481" t="s">
        <v>2413</v>
      </c>
      <c r="F151" s="5481" t="s">
        <v>2401</v>
      </c>
      <c r="G151" s="5481" t="s">
        <v>2414</v>
      </c>
      <c r="H151" s="5481" t="s">
        <v>28</v>
      </c>
      <c r="I151" s="5481" t="s">
        <v>859</v>
      </c>
    </row>
    <row customHeight="1" ht="11.25">
      <c r="A152" s="5481" t="s">
        <v>2249</v>
      </c>
      <c r="B152" s="5481" t="s">
        <v>16</v>
      </c>
      <c r="C152" s="5481" t="s">
        <v>2415</v>
      </c>
      <c r="D152" s="5481" t="s">
        <v>2416</v>
      </c>
      <c r="E152" s="5481" t="s">
        <v>2417</v>
      </c>
      <c r="F152" s="5481" t="s">
        <v>2401</v>
      </c>
      <c r="G152" s="5481" t="s">
        <v>28</v>
      </c>
      <c r="H152" s="5481" t="s">
        <v>28</v>
      </c>
      <c r="I152" s="5481" t="s">
        <v>859</v>
      </c>
    </row>
    <row customHeight="1" ht="11.25">
      <c r="A153" s="5481" t="s">
        <v>2249</v>
      </c>
      <c r="B153" s="5481" t="s">
        <v>16</v>
      </c>
      <c r="C153" s="5481" t="s">
        <v>2433</v>
      </c>
      <c r="D153" s="5481" t="s">
        <v>2434</v>
      </c>
      <c r="E153" s="5481" t="s">
        <v>2435</v>
      </c>
      <c r="F153" s="5481" t="s">
        <v>2303</v>
      </c>
      <c r="G153" s="5481" t="s">
        <v>2436</v>
      </c>
      <c r="H153" s="5481" t="s">
        <v>28</v>
      </c>
      <c r="I153" s="5481" t="s">
        <v>859</v>
      </c>
    </row>
    <row customHeight="1" ht="11.25">
      <c r="A154" s="5481" t="s">
        <v>2249</v>
      </c>
      <c r="B154" s="5481" t="s">
        <v>16</v>
      </c>
      <c r="C154" s="5481" t="s">
        <v>2437</v>
      </c>
      <c r="D154" s="5481" t="s">
        <v>2438</v>
      </c>
      <c r="E154" s="5481" t="s">
        <v>2439</v>
      </c>
      <c r="F154" s="5481" t="s">
        <v>2303</v>
      </c>
      <c r="G154" s="5481" t="s">
        <v>28</v>
      </c>
      <c r="H154" s="5481" t="s">
        <v>28</v>
      </c>
      <c r="I154" s="5481" t="s">
        <v>859</v>
      </c>
    </row>
    <row customHeight="1" ht="11.25">
      <c r="A155" s="5481" t="s">
        <v>2249</v>
      </c>
      <c r="B155" s="5481" t="s">
        <v>16</v>
      </c>
      <c r="C155" s="5481" t="s">
        <v>2583</v>
      </c>
      <c r="D155" s="5481" t="s">
        <v>2584</v>
      </c>
      <c r="E155" s="5481" t="s">
        <v>2585</v>
      </c>
      <c r="F155" s="5481" t="s">
        <v>2319</v>
      </c>
      <c r="G155" s="5481" t="s">
        <v>28</v>
      </c>
      <c r="H155" s="5481" t="s">
        <v>28</v>
      </c>
      <c r="I155" s="5481" t="s">
        <v>859</v>
      </c>
    </row>
    <row customHeight="1" ht="11.25">
      <c r="A156" s="5481" t="s">
        <v>2249</v>
      </c>
      <c r="B156" s="5481" t="s">
        <v>16</v>
      </c>
      <c r="C156" s="5481" t="s">
        <v>2440</v>
      </c>
      <c r="D156" s="5481" t="s">
        <v>2441</v>
      </c>
      <c r="E156" s="5481" t="s">
        <v>2442</v>
      </c>
      <c r="F156" s="5481" t="s">
        <v>2443</v>
      </c>
      <c r="G156" s="5481" t="s">
        <v>28</v>
      </c>
      <c r="H156" s="5481" t="s">
        <v>28</v>
      </c>
      <c r="I156" s="5481" t="s">
        <v>859</v>
      </c>
    </row>
    <row customHeight="1" ht="11.25">
      <c r="A157" s="5481" t="s">
        <v>2249</v>
      </c>
      <c r="B157" s="5481" t="s">
        <v>16</v>
      </c>
      <c r="C157" s="5481" t="s">
        <v>2586</v>
      </c>
      <c r="D157" s="5481" t="s">
        <v>2587</v>
      </c>
      <c r="E157" s="5481" t="s">
        <v>2588</v>
      </c>
      <c r="F157" s="5481" t="s">
        <v>2319</v>
      </c>
      <c r="G157" s="5481" t="s">
        <v>28</v>
      </c>
      <c r="H157" s="5481" t="s">
        <v>28</v>
      </c>
      <c r="I157" s="5481" t="s">
        <v>859</v>
      </c>
    </row>
    <row customHeight="1" ht="11.25">
      <c r="A158" s="5481" t="s">
        <v>2249</v>
      </c>
      <c r="B158" s="5481" t="s">
        <v>16</v>
      </c>
      <c r="C158" s="5481" t="s">
        <v>2589</v>
      </c>
      <c r="D158" s="5481" t="s">
        <v>2590</v>
      </c>
      <c r="E158" s="5481" t="s">
        <v>2591</v>
      </c>
      <c r="F158" s="5481" t="s">
        <v>2261</v>
      </c>
      <c r="G158" s="5481" t="s">
        <v>28</v>
      </c>
      <c r="H158" s="5481" t="s">
        <v>28</v>
      </c>
      <c r="I158" s="5481" t="s">
        <v>859</v>
      </c>
    </row>
    <row customHeight="1" ht="11.25">
      <c r="A159" s="5481" t="s">
        <v>2249</v>
      </c>
      <c r="B159" s="5481" t="s">
        <v>16</v>
      </c>
      <c r="C159" s="5481" t="s">
        <v>2447</v>
      </c>
      <c r="D159" s="5481" t="s">
        <v>2448</v>
      </c>
      <c r="E159" s="5481" t="s">
        <v>2449</v>
      </c>
      <c r="F159" s="5481" t="s">
        <v>2253</v>
      </c>
      <c r="G159" s="5481" t="s">
        <v>28</v>
      </c>
      <c r="H159" s="5481" t="s">
        <v>28</v>
      </c>
      <c r="I159" s="5481" t="s">
        <v>859</v>
      </c>
    </row>
    <row customHeight="1" ht="11.25">
      <c r="A160" s="5481" t="s">
        <v>2249</v>
      </c>
      <c r="B160" s="5481" t="s">
        <v>16</v>
      </c>
      <c r="C160" s="5481" t="s">
        <v>2592</v>
      </c>
      <c r="D160" s="5481" t="s">
        <v>2593</v>
      </c>
      <c r="E160" s="5481" t="s">
        <v>2594</v>
      </c>
      <c r="F160" s="5481" t="s">
        <v>2268</v>
      </c>
      <c r="G160" s="5481" t="s">
        <v>2595</v>
      </c>
      <c r="H160" s="5481" t="s">
        <v>28</v>
      </c>
      <c r="I160" s="5481" t="s">
        <v>859</v>
      </c>
    </row>
    <row customHeight="1" ht="11.25">
      <c r="A161" s="5481" t="s">
        <v>2249</v>
      </c>
      <c r="B161" s="5481" t="s">
        <v>16</v>
      </c>
      <c r="C161" s="5481" t="s">
        <v>2450</v>
      </c>
      <c r="D161" s="5481" t="s">
        <v>2451</v>
      </c>
      <c r="E161" s="5481" t="s">
        <v>2452</v>
      </c>
      <c r="F161" s="5481" t="s">
        <v>2253</v>
      </c>
      <c r="G161" s="5481" t="s">
        <v>2453</v>
      </c>
      <c r="H161" s="5481" t="s">
        <v>28</v>
      </c>
      <c r="I161" s="5481" t="s">
        <v>859</v>
      </c>
    </row>
    <row customHeight="1" ht="11.25">
      <c r="A162" s="5481" t="s">
        <v>2249</v>
      </c>
      <c r="B162" s="5481" t="s">
        <v>16</v>
      </c>
      <c r="C162" s="5481" t="s">
        <v>2460</v>
      </c>
      <c r="D162" s="5481" t="s">
        <v>2461</v>
      </c>
      <c r="E162" s="5481" t="s">
        <v>2462</v>
      </c>
      <c r="F162" s="5481" t="s">
        <v>2253</v>
      </c>
      <c r="G162" s="5481" t="s">
        <v>2463</v>
      </c>
      <c r="H162" s="5481" t="s">
        <v>28</v>
      </c>
      <c r="I162" s="5481" t="s">
        <v>859</v>
      </c>
    </row>
    <row customHeight="1" ht="11.25">
      <c r="A163" s="5481" t="s">
        <v>2249</v>
      </c>
      <c r="B163" s="5481" t="s">
        <v>16</v>
      </c>
      <c r="C163" s="5481" t="s">
        <v>2596</v>
      </c>
      <c r="D163" s="5481" t="s">
        <v>2597</v>
      </c>
      <c r="E163" s="5481" t="s">
        <v>2598</v>
      </c>
      <c r="F163" s="5481" t="s">
        <v>2276</v>
      </c>
      <c r="G163" s="5481" t="s">
        <v>28</v>
      </c>
      <c r="H163" s="5481" t="s">
        <v>28</v>
      </c>
      <c r="I163" s="5481" t="s">
        <v>859</v>
      </c>
    </row>
    <row customHeight="1" ht="11.25">
      <c r="A164" s="5481" t="s">
        <v>2249</v>
      </c>
      <c r="B164" s="5481" t="s">
        <v>16</v>
      </c>
      <c r="C164" s="5481" t="s">
        <v>2599</v>
      </c>
      <c r="D164" s="5481" t="s">
        <v>2600</v>
      </c>
      <c r="E164" s="5481" t="s">
        <v>2601</v>
      </c>
      <c r="F164" s="5481" t="s">
        <v>2253</v>
      </c>
      <c r="G164" s="5481" t="s">
        <v>28</v>
      </c>
      <c r="H164" s="5481" t="s">
        <v>28</v>
      </c>
      <c r="I164" s="5481" t="s">
        <v>859</v>
      </c>
    </row>
    <row customHeight="1" ht="11.25">
      <c r="A165" s="5481" t="s">
        <v>2249</v>
      </c>
      <c r="B165" s="5481" t="s">
        <v>16</v>
      </c>
      <c r="C165" s="5481" t="s">
        <v>2480</v>
      </c>
      <c r="D165" s="5481" t="s">
        <v>2481</v>
      </c>
      <c r="E165" s="5481" t="s">
        <v>2482</v>
      </c>
      <c r="F165" s="5481" t="s">
        <v>2307</v>
      </c>
      <c r="G165" s="5481" t="s">
        <v>28</v>
      </c>
      <c r="H165" s="5481" t="s">
        <v>28</v>
      </c>
      <c r="I165" s="5481" t="s">
        <v>859</v>
      </c>
    </row>
    <row customHeight="1" ht="11.25">
      <c r="A166" s="5481" t="s">
        <v>2249</v>
      </c>
      <c r="B166" s="5481" t="s">
        <v>16</v>
      </c>
      <c r="C166" s="5481" t="s">
        <v>2483</v>
      </c>
      <c r="D166" s="5481" t="s">
        <v>2484</v>
      </c>
      <c r="E166" s="5481" t="s">
        <v>2485</v>
      </c>
      <c r="F166" s="5481" t="s">
        <v>2253</v>
      </c>
      <c r="G166" s="5481" t="s">
        <v>2486</v>
      </c>
      <c r="H166" s="5481" t="s">
        <v>28</v>
      </c>
      <c r="I166" s="5481" t="s">
        <v>859</v>
      </c>
    </row>
    <row customHeight="1" ht="11.25">
      <c r="A167" s="5481" t="s">
        <v>2249</v>
      </c>
      <c r="B167" s="5481" t="s">
        <v>16</v>
      </c>
      <c r="C167" s="5481" t="s">
        <v>2602</v>
      </c>
      <c r="D167" s="5481" t="s">
        <v>2603</v>
      </c>
      <c r="E167" s="5481" t="s">
        <v>2604</v>
      </c>
      <c r="F167" s="5481" t="s">
        <v>2319</v>
      </c>
      <c r="G167" s="5481" t="s">
        <v>28</v>
      </c>
      <c r="H167" s="5481" t="s">
        <v>28</v>
      </c>
      <c r="I167" s="5481" t="s">
        <v>859</v>
      </c>
    </row>
    <row customHeight="1" ht="11.25">
      <c r="A168" s="5481" t="s">
        <v>2249</v>
      </c>
      <c r="B168" s="5481" t="s">
        <v>16</v>
      </c>
      <c r="C168" s="5481" t="s">
        <v>2497</v>
      </c>
      <c r="D168" s="5481" t="s">
        <v>2498</v>
      </c>
      <c r="E168" s="5481" t="s">
        <v>2499</v>
      </c>
      <c r="F168" s="5481" t="s">
        <v>2253</v>
      </c>
      <c r="G168" s="5481" t="s">
        <v>2500</v>
      </c>
      <c r="H168" s="5481" t="s">
        <v>28</v>
      </c>
      <c r="I168" s="5481" t="s">
        <v>859</v>
      </c>
    </row>
    <row customHeight="1" ht="11.25">
      <c r="A169" s="5481" t="s">
        <v>2249</v>
      </c>
      <c r="B169" s="5481" t="s">
        <v>16</v>
      </c>
      <c r="C169" s="5481" t="s">
        <v>2501</v>
      </c>
      <c r="D169" s="5481" t="s">
        <v>2502</v>
      </c>
      <c r="E169" s="5481" t="s">
        <v>2503</v>
      </c>
      <c r="F169" s="5481" t="s">
        <v>2401</v>
      </c>
      <c r="G169" s="5481" t="s">
        <v>28</v>
      </c>
      <c r="H169" s="5481" t="s">
        <v>28</v>
      </c>
      <c r="I169" s="5481" t="s">
        <v>859</v>
      </c>
    </row>
    <row customHeight="1" ht="11.25">
      <c r="A170" s="5481" t="s">
        <v>2249</v>
      </c>
      <c r="B170" s="5481" t="s">
        <v>16</v>
      </c>
      <c r="C170" s="5481" t="s">
        <v>2512</v>
      </c>
      <c r="D170" s="5481" t="s">
        <v>2513</v>
      </c>
      <c r="E170" s="5481" t="s">
        <v>2514</v>
      </c>
      <c r="F170" s="5481" t="s">
        <v>2307</v>
      </c>
      <c r="G170" s="5481" t="s">
        <v>2515</v>
      </c>
      <c r="H170" s="5481" t="s">
        <v>28</v>
      </c>
      <c r="I170" s="5481" t="s">
        <v>859</v>
      </c>
    </row>
    <row customHeight="1" ht="11.25">
      <c r="A171" s="5481" t="s">
        <v>2249</v>
      </c>
      <c r="B171" s="5481" t="s">
        <v>16</v>
      </c>
      <c r="C171" s="5481" t="s">
        <v>28</v>
      </c>
      <c r="D171" s="5481" t="s">
        <v>2525</v>
      </c>
      <c r="E171" s="5481" t="s">
        <v>2526</v>
      </c>
      <c r="F171" s="5481" t="s">
        <v>2253</v>
      </c>
      <c r="G171" s="5481" t="s">
        <v>28</v>
      </c>
      <c r="H171" s="5481" t="s">
        <v>28</v>
      </c>
      <c r="I171" s="5481" t="s">
        <v>859</v>
      </c>
    </row>
    <row customHeight="1" ht="11.25">
      <c r="A172" s="5481" t="s">
        <v>2249</v>
      </c>
      <c r="B172" s="5481" t="s">
        <v>16</v>
      </c>
      <c r="C172" s="5481" t="s">
        <v>2605</v>
      </c>
      <c r="D172" s="5481" t="s">
        <v>2606</v>
      </c>
      <c r="E172" s="5481" t="s">
        <v>2607</v>
      </c>
      <c r="F172" s="5481" t="s">
        <v>2253</v>
      </c>
      <c r="G172" s="5481" t="s">
        <v>28</v>
      </c>
      <c r="H172" s="5481" t="s">
        <v>28</v>
      </c>
      <c r="I172" s="5481" t="s">
        <v>859</v>
      </c>
    </row>
    <row customHeight="1" ht="11.25">
      <c r="A173" s="5481" t="s">
        <v>2249</v>
      </c>
      <c r="B173" s="5481" t="s">
        <v>16</v>
      </c>
      <c r="C173" s="5481" t="s">
        <v>2530</v>
      </c>
      <c r="D173" s="5481" t="s">
        <v>2531</v>
      </c>
      <c r="E173" s="5481" t="s">
        <v>2532</v>
      </c>
      <c r="F173" s="5481" t="s">
        <v>2533</v>
      </c>
      <c r="G173" s="5481" t="s">
        <v>28</v>
      </c>
      <c r="H173" s="5481" t="s">
        <v>28</v>
      </c>
      <c r="I173" s="5481" t="s">
        <v>859</v>
      </c>
    </row>
    <row customHeight="1" ht="11.25">
      <c r="A174" s="5481" t="s">
        <v>2249</v>
      </c>
      <c r="B174" s="5481" t="s">
        <v>16</v>
      </c>
      <c r="C174" s="5481" t="s">
        <v>2534</v>
      </c>
      <c r="D174" s="5481" t="s">
        <v>2535</v>
      </c>
      <c r="E174" s="5481" t="s">
        <v>2532</v>
      </c>
      <c r="F174" s="5481" t="s">
        <v>2536</v>
      </c>
      <c r="G174" s="5481" t="s">
        <v>2537</v>
      </c>
      <c r="H174" s="5481" t="s">
        <v>28</v>
      </c>
      <c r="I174" s="5481" t="s">
        <v>859</v>
      </c>
    </row>
    <row customHeight="1" ht="11.25">
      <c r="A175" s="5481" t="s">
        <v>2249</v>
      </c>
      <c r="B175" s="5481" t="s">
        <v>16</v>
      </c>
      <c r="C175" s="5481" t="s">
        <v>2608</v>
      </c>
      <c r="D175" s="5481" t="s">
        <v>2609</v>
      </c>
      <c r="E175" s="5481" t="s">
        <v>2610</v>
      </c>
      <c r="F175" s="5481" t="s">
        <v>2253</v>
      </c>
      <c r="G175" s="5481" t="s">
        <v>28</v>
      </c>
      <c r="H175" s="5481" t="s">
        <v>28</v>
      </c>
      <c r="I175" s="5481" t="s">
        <v>859</v>
      </c>
    </row>
    <row customHeight="1" ht="11.25">
      <c r="A176" s="5481" t="s">
        <v>2249</v>
      </c>
      <c r="B176" s="5481" t="s">
        <v>16</v>
      </c>
      <c r="C176" s="5481" t="s">
        <v>2611</v>
      </c>
      <c r="D176" s="5481" t="s">
        <v>2612</v>
      </c>
      <c r="E176" s="5481" t="s">
        <v>2613</v>
      </c>
      <c r="F176" s="5481" t="s">
        <v>2333</v>
      </c>
      <c r="G176" s="5481" t="s">
        <v>28</v>
      </c>
      <c r="H176" s="5481" t="s">
        <v>28</v>
      </c>
      <c r="I176" s="5481" t="s">
        <v>859</v>
      </c>
    </row>
    <row customHeight="1" ht="11.25">
      <c r="A177" s="5481" t="s">
        <v>2249</v>
      </c>
      <c r="B177" s="5481" t="s">
        <v>16</v>
      </c>
      <c r="C177" s="5481" t="s">
        <v>2250</v>
      </c>
      <c r="D177" s="5481" t="s">
        <v>2251</v>
      </c>
      <c r="E177" s="5481" t="s">
        <v>2252</v>
      </c>
      <c r="F177" s="5481" t="s">
        <v>2253</v>
      </c>
      <c r="G177" s="5481" t="s">
        <v>28</v>
      </c>
      <c r="H177" s="5481" t="s">
        <v>28</v>
      </c>
      <c r="I177" s="5481" t="s">
        <v>912</v>
      </c>
    </row>
    <row customHeight="1" ht="11.25">
      <c r="A178" s="5481" t="s">
        <v>2249</v>
      </c>
      <c r="B178" s="5481" t="s">
        <v>16</v>
      </c>
      <c r="C178" s="5481" t="s">
        <v>2254</v>
      </c>
      <c r="D178" s="5481" t="s">
        <v>2255</v>
      </c>
      <c r="E178" s="5481" t="s">
        <v>2256</v>
      </c>
      <c r="F178" s="5481" t="s">
        <v>2257</v>
      </c>
      <c r="G178" s="5481" t="s">
        <v>28</v>
      </c>
      <c r="H178" s="5481" t="s">
        <v>28</v>
      </c>
      <c r="I178" s="5481" t="s">
        <v>912</v>
      </c>
    </row>
    <row customHeight="1" ht="11.25">
      <c r="A179" s="5481" t="s">
        <v>2249</v>
      </c>
      <c r="B179" s="5481" t="s">
        <v>16</v>
      </c>
      <c r="C179" s="5481" t="s">
        <v>2277</v>
      </c>
      <c r="D179" s="5481" t="s">
        <v>2278</v>
      </c>
      <c r="E179" s="5481" t="s">
        <v>2279</v>
      </c>
      <c r="F179" s="5481" t="s">
        <v>2253</v>
      </c>
      <c r="G179" s="5481" t="s">
        <v>28</v>
      </c>
      <c r="H179" s="5481" t="s">
        <v>28</v>
      </c>
      <c r="I179" s="5481" t="s">
        <v>912</v>
      </c>
    </row>
    <row customHeight="1" ht="11.25">
      <c r="A180" s="5481" t="s">
        <v>2249</v>
      </c>
      <c r="B180" s="5481" t="s">
        <v>16</v>
      </c>
      <c r="C180" s="5481" t="s">
        <v>2545</v>
      </c>
      <c r="D180" s="5481" t="s">
        <v>2546</v>
      </c>
      <c r="E180" s="5481" t="s">
        <v>2547</v>
      </c>
      <c r="F180" s="5481" t="s">
        <v>2379</v>
      </c>
      <c r="G180" s="5481" t="s">
        <v>28</v>
      </c>
      <c r="H180" s="5481" t="s">
        <v>28</v>
      </c>
      <c r="I180" s="5481" t="s">
        <v>912</v>
      </c>
    </row>
    <row customHeight="1" ht="11.25">
      <c r="A181" s="5481" t="s">
        <v>2249</v>
      </c>
      <c r="B181" s="5481" t="s">
        <v>16</v>
      </c>
      <c r="C181" s="5481" t="s">
        <v>2280</v>
      </c>
      <c r="D181" s="5481" t="s">
        <v>2281</v>
      </c>
      <c r="E181" s="5481" t="s">
        <v>2282</v>
      </c>
      <c r="F181" s="5481" t="s">
        <v>2283</v>
      </c>
      <c r="G181" s="5481" t="s">
        <v>28</v>
      </c>
      <c r="H181" s="5481" t="s">
        <v>28</v>
      </c>
      <c r="I181" s="5481" t="s">
        <v>912</v>
      </c>
    </row>
    <row customHeight="1" ht="11.25">
      <c r="A182" s="5481" t="s">
        <v>2249</v>
      </c>
      <c r="B182" s="5481" t="s">
        <v>16</v>
      </c>
      <c r="C182" s="5481" t="s">
        <v>2548</v>
      </c>
      <c r="D182" s="5481" t="s">
        <v>2549</v>
      </c>
      <c r="E182" s="5481" t="s">
        <v>2550</v>
      </c>
      <c r="F182" s="5481" t="s">
        <v>2253</v>
      </c>
      <c r="G182" s="5481" t="s">
        <v>28</v>
      </c>
      <c r="H182" s="5481" t="s">
        <v>28</v>
      </c>
      <c r="I182" s="5481" t="s">
        <v>912</v>
      </c>
    </row>
    <row customHeight="1" ht="11.25">
      <c r="A183" s="5481" t="s">
        <v>2249</v>
      </c>
      <c r="B183" s="5481" t="s">
        <v>16</v>
      </c>
      <c r="C183" s="5481" t="s">
        <v>2287</v>
      </c>
      <c r="D183" s="5481" t="s">
        <v>2288</v>
      </c>
      <c r="E183" s="5481" t="s">
        <v>2289</v>
      </c>
      <c r="F183" s="5481" t="s">
        <v>2290</v>
      </c>
      <c r="G183" s="5481" t="s">
        <v>28</v>
      </c>
      <c r="H183" s="5481" t="s">
        <v>28</v>
      </c>
      <c r="I183" s="5481" t="s">
        <v>912</v>
      </c>
    </row>
    <row customHeight="1" ht="11.25">
      <c r="A184" s="5481" t="s">
        <v>2249</v>
      </c>
      <c r="B184" s="5481" t="s">
        <v>16</v>
      </c>
      <c r="C184" s="5481" t="s">
        <v>2291</v>
      </c>
      <c r="D184" s="5481" t="s">
        <v>2292</v>
      </c>
      <c r="E184" s="5481" t="s">
        <v>2293</v>
      </c>
      <c r="F184" s="5481" t="s">
        <v>2290</v>
      </c>
      <c r="G184" s="5481" t="s">
        <v>28</v>
      </c>
      <c r="H184" s="5481" t="s">
        <v>28</v>
      </c>
      <c r="I184" s="5481" t="s">
        <v>912</v>
      </c>
    </row>
    <row customHeight="1" ht="11.25">
      <c r="A185" s="5481" t="s">
        <v>2249</v>
      </c>
      <c r="B185" s="5481" t="s">
        <v>16</v>
      </c>
      <c r="C185" s="5481" t="s">
        <v>2551</v>
      </c>
      <c r="D185" s="5481" t="s">
        <v>2552</v>
      </c>
      <c r="E185" s="5481" t="s">
        <v>2553</v>
      </c>
      <c r="F185" s="5481" t="s">
        <v>2297</v>
      </c>
      <c r="G185" s="5481" t="s">
        <v>2554</v>
      </c>
      <c r="H185" s="5481" t="s">
        <v>28</v>
      </c>
      <c r="I185" s="5481" t="s">
        <v>912</v>
      </c>
    </row>
    <row customHeight="1" ht="11.25">
      <c r="A186" s="5481" t="s">
        <v>2249</v>
      </c>
      <c r="B186" s="5481" t="s">
        <v>16</v>
      </c>
      <c r="C186" s="5481" t="s">
        <v>2555</v>
      </c>
      <c r="D186" s="5481" t="s">
        <v>2556</v>
      </c>
      <c r="E186" s="5481" t="s">
        <v>2302</v>
      </c>
      <c r="F186" s="5481" t="s">
        <v>2557</v>
      </c>
      <c r="G186" s="5481" t="s">
        <v>28</v>
      </c>
      <c r="H186" s="5481" t="s">
        <v>28</v>
      </c>
      <c r="I186" s="5481" t="s">
        <v>912</v>
      </c>
    </row>
    <row customHeight="1" ht="11.25">
      <c r="A187" s="5481" t="s">
        <v>2249</v>
      </c>
      <c r="B187" s="5481" t="s">
        <v>16</v>
      </c>
      <c r="C187" s="5481" t="s">
        <v>2294</v>
      </c>
      <c r="D187" s="5481" t="s">
        <v>2295</v>
      </c>
      <c r="E187" s="5481" t="s">
        <v>2296</v>
      </c>
      <c r="F187" s="5481" t="s">
        <v>2297</v>
      </c>
      <c r="G187" s="5481" t="s">
        <v>28</v>
      </c>
      <c r="H187" s="5481" t="s">
        <v>28</v>
      </c>
      <c r="I187" s="5481" t="s">
        <v>912</v>
      </c>
    </row>
    <row customHeight="1" ht="11.25">
      <c r="A188" s="5481" t="s">
        <v>2249</v>
      </c>
      <c r="B188" s="5481" t="s">
        <v>16</v>
      </c>
      <c r="C188" s="5481" t="s">
        <v>2558</v>
      </c>
      <c r="D188" s="5481" t="s">
        <v>2559</v>
      </c>
      <c r="E188" s="5481" t="s">
        <v>2560</v>
      </c>
      <c r="F188" s="5481" t="s">
        <v>2375</v>
      </c>
      <c r="G188" s="5481" t="s">
        <v>28</v>
      </c>
      <c r="H188" s="5481" t="s">
        <v>28</v>
      </c>
      <c r="I188" s="5481" t="s">
        <v>912</v>
      </c>
    </row>
    <row customHeight="1" ht="11.25">
      <c r="A189" s="5481" t="s">
        <v>2249</v>
      </c>
      <c r="B189" s="5481" t="s">
        <v>16</v>
      </c>
      <c r="C189" s="5481" t="s">
        <v>2564</v>
      </c>
      <c r="D189" s="5481" t="s">
        <v>2299</v>
      </c>
      <c r="E189" s="5481" t="s">
        <v>2565</v>
      </c>
      <c r="F189" s="5481" t="s">
        <v>2319</v>
      </c>
      <c r="G189" s="5481" t="s">
        <v>28</v>
      </c>
      <c r="H189" s="5481" t="s">
        <v>28</v>
      </c>
      <c r="I189" s="5481" t="s">
        <v>912</v>
      </c>
    </row>
    <row customHeight="1" ht="11.25">
      <c r="A190" s="5481" t="s">
        <v>2249</v>
      </c>
      <c r="B190" s="5481" t="s">
        <v>16</v>
      </c>
      <c r="C190" s="5481" t="s">
        <v>2298</v>
      </c>
      <c r="D190" s="5481" t="s">
        <v>2299</v>
      </c>
      <c r="E190" s="5481" t="s">
        <v>2300</v>
      </c>
      <c r="F190" s="5481" t="s">
        <v>2272</v>
      </c>
      <c r="G190" s="5481" t="s">
        <v>28</v>
      </c>
      <c r="H190" s="5481" t="s">
        <v>28</v>
      </c>
      <c r="I190" s="5481" t="s">
        <v>912</v>
      </c>
    </row>
    <row customHeight="1" ht="11.25">
      <c r="A191" s="5481" t="s">
        <v>2249</v>
      </c>
      <c r="B191" s="5481" t="s">
        <v>16</v>
      </c>
      <c r="C191" s="5481" t="s">
        <v>2301</v>
      </c>
      <c r="D191" s="5481" t="s">
        <v>2299</v>
      </c>
      <c r="E191" s="5481" t="s">
        <v>2302</v>
      </c>
      <c r="F191" s="5481" t="s">
        <v>2303</v>
      </c>
      <c r="G191" s="5481" t="s">
        <v>28</v>
      </c>
      <c r="H191" s="5481" t="s">
        <v>28</v>
      </c>
      <c r="I191" s="5481" t="s">
        <v>912</v>
      </c>
    </row>
    <row customHeight="1" ht="11.25">
      <c r="A192" s="5481" t="s">
        <v>2249</v>
      </c>
      <c r="B192" s="5481" t="s">
        <v>16</v>
      </c>
      <c r="C192" s="5481" t="s">
        <v>2566</v>
      </c>
      <c r="D192" s="5481" t="s">
        <v>2567</v>
      </c>
      <c r="E192" s="5481" t="s">
        <v>2568</v>
      </c>
      <c r="F192" s="5481" t="s">
        <v>2268</v>
      </c>
      <c r="G192" s="5481" t="s">
        <v>2569</v>
      </c>
      <c r="H192" s="5481" t="s">
        <v>28</v>
      </c>
      <c r="I192" s="5481" t="s">
        <v>912</v>
      </c>
    </row>
    <row customHeight="1" ht="11.25">
      <c r="A193" s="5481" t="s">
        <v>2249</v>
      </c>
      <c r="B193" s="5481" t="s">
        <v>16</v>
      </c>
      <c r="C193" s="5481" t="s">
        <v>2304</v>
      </c>
      <c r="D193" s="5481" t="s">
        <v>2305</v>
      </c>
      <c r="E193" s="5481" t="s">
        <v>2306</v>
      </c>
      <c r="F193" s="5481" t="s">
        <v>2307</v>
      </c>
      <c r="G193" s="5481" t="s">
        <v>28</v>
      </c>
      <c r="H193" s="5481" t="s">
        <v>28</v>
      </c>
      <c r="I193" s="5481" t="s">
        <v>912</v>
      </c>
    </row>
    <row customHeight="1" ht="11.25">
      <c r="A194" s="5481" t="s">
        <v>2249</v>
      </c>
      <c r="B194" s="5481" t="s">
        <v>16</v>
      </c>
      <c r="C194" s="5481" t="s">
        <v>2311</v>
      </c>
      <c r="D194" s="5481" t="s">
        <v>2312</v>
      </c>
      <c r="E194" s="5481" t="s">
        <v>2313</v>
      </c>
      <c r="F194" s="5481" t="s">
        <v>2314</v>
      </c>
      <c r="G194" s="5481" t="s">
        <v>2315</v>
      </c>
      <c r="H194" s="5481" t="s">
        <v>28</v>
      </c>
      <c r="I194" s="5481" t="s">
        <v>912</v>
      </c>
    </row>
    <row customHeight="1" ht="11.25">
      <c r="A195" s="5481" t="s">
        <v>2249</v>
      </c>
      <c r="B195" s="5481" t="s">
        <v>16</v>
      </c>
      <c r="C195" s="5481" t="s">
        <v>2321</v>
      </c>
      <c r="D195" s="5481" t="s">
        <v>2322</v>
      </c>
      <c r="E195" s="5481" t="s">
        <v>2323</v>
      </c>
      <c r="F195" s="5481" t="s">
        <v>2276</v>
      </c>
      <c r="G195" s="5481" t="s">
        <v>2324</v>
      </c>
      <c r="H195" s="5481" t="s">
        <v>28</v>
      </c>
      <c r="I195" s="5481" t="s">
        <v>912</v>
      </c>
    </row>
    <row customHeight="1" ht="11.25">
      <c r="A196" s="5481" t="s">
        <v>2249</v>
      </c>
      <c r="B196" s="5481" t="s">
        <v>16</v>
      </c>
      <c r="C196" s="5481" t="s">
        <v>2325</v>
      </c>
      <c r="D196" s="5481" t="s">
        <v>2326</v>
      </c>
      <c r="E196" s="5481" t="s">
        <v>2327</v>
      </c>
      <c r="F196" s="5481" t="s">
        <v>2328</v>
      </c>
      <c r="G196" s="5481" t="s">
        <v>2329</v>
      </c>
      <c r="H196" s="5481" t="s">
        <v>28</v>
      </c>
      <c r="I196" s="5481" t="s">
        <v>912</v>
      </c>
    </row>
    <row customHeight="1" ht="11.25">
      <c r="A197" s="5481" t="s">
        <v>2249</v>
      </c>
      <c r="B197" s="5481" t="s">
        <v>16</v>
      </c>
      <c r="C197" s="5481" t="s">
        <v>2330</v>
      </c>
      <c r="D197" s="5481" t="s">
        <v>2331</v>
      </c>
      <c r="E197" s="5481" t="s">
        <v>2332</v>
      </c>
      <c r="F197" s="5481" t="s">
        <v>2333</v>
      </c>
      <c r="G197" s="5481" t="s">
        <v>28</v>
      </c>
      <c r="H197" s="5481" t="s">
        <v>28</v>
      </c>
      <c r="I197" s="5481" t="s">
        <v>912</v>
      </c>
    </row>
    <row customHeight="1" ht="11.25">
      <c r="A198" s="5481" t="s">
        <v>2249</v>
      </c>
      <c r="B198" s="5481" t="s">
        <v>16</v>
      </c>
      <c r="C198" s="5481" t="s">
        <v>2340</v>
      </c>
      <c r="D198" s="5481" t="s">
        <v>2335</v>
      </c>
      <c r="E198" s="5481" t="s">
        <v>2341</v>
      </c>
      <c r="F198" s="5481" t="s">
        <v>2319</v>
      </c>
      <c r="G198" s="5481" t="s">
        <v>2342</v>
      </c>
      <c r="H198" s="5481" t="s">
        <v>28</v>
      </c>
      <c r="I198" s="5481" t="s">
        <v>912</v>
      </c>
    </row>
    <row customHeight="1" ht="11.25">
      <c r="A199" s="5481" t="s">
        <v>2249</v>
      </c>
      <c r="B199" s="5481" t="s">
        <v>16</v>
      </c>
      <c r="C199" s="5481" t="s">
        <v>2343</v>
      </c>
      <c r="D199" s="5481" t="s">
        <v>2344</v>
      </c>
      <c r="E199" s="5481" t="s">
        <v>2345</v>
      </c>
      <c r="F199" s="5481" t="s">
        <v>2319</v>
      </c>
      <c r="G199" s="5481" t="s">
        <v>2346</v>
      </c>
      <c r="H199" s="5481" t="s">
        <v>28</v>
      </c>
      <c r="I199" s="5481" t="s">
        <v>912</v>
      </c>
    </row>
    <row customHeight="1" ht="11.25">
      <c r="A200" s="5481" t="s">
        <v>2249</v>
      </c>
      <c r="B200" s="5481" t="s">
        <v>16</v>
      </c>
      <c r="C200" s="5481" t="s">
        <v>2350</v>
      </c>
      <c r="D200" s="5481" t="s">
        <v>2351</v>
      </c>
      <c r="E200" s="5481" t="s">
        <v>2352</v>
      </c>
      <c r="F200" s="5481" t="s">
        <v>2328</v>
      </c>
      <c r="G200" s="5481" t="s">
        <v>28</v>
      </c>
      <c r="H200" s="5481" t="s">
        <v>28</v>
      </c>
      <c r="I200" s="5481" t="s">
        <v>912</v>
      </c>
    </row>
    <row customHeight="1" ht="11.25">
      <c r="A201" s="5481" t="s">
        <v>2249</v>
      </c>
      <c r="B201" s="5481" t="s">
        <v>16</v>
      </c>
      <c r="C201" s="5481" t="s">
        <v>2353</v>
      </c>
      <c r="D201" s="5481" t="s">
        <v>2354</v>
      </c>
      <c r="E201" s="5481" t="s">
        <v>2355</v>
      </c>
      <c r="F201" s="5481" t="s">
        <v>53</v>
      </c>
      <c r="G201" s="5481" t="s">
        <v>28</v>
      </c>
      <c r="H201" s="5481" t="s">
        <v>28</v>
      </c>
      <c r="I201" s="5481" t="s">
        <v>912</v>
      </c>
    </row>
    <row customHeight="1" ht="11.25">
      <c r="A202" s="5481" t="s">
        <v>2249</v>
      </c>
      <c r="B202" s="5481" t="s">
        <v>16</v>
      </c>
      <c r="C202" s="5481" t="s">
        <v>2356</v>
      </c>
      <c r="D202" s="5481" t="s">
        <v>2357</v>
      </c>
      <c r="E202" s="5481" t="s">
        <v>2358</v>
      </c>
      <c r="F202" s="5481" t="s">
        <v>2290</v>
      </c>
      <c r="G202" s="5481" t="s">
        <v>2359</v>
      </c>
      <c r="H202" s="5481" t="s">
        <v>28</v>
      </c>
      <c r="I202" s="5481" t="s">
        <v>912</v>
      </c>
    </row>
    <row customHeight="1" ht="11.25">
      <c r="A203" s="5481" t="s">
        <v>2249</v>
      </c>
      <c r="B203" s="5481" t="s">
        <v>16</v>
      </c>
      <c r="C203" s="5481" t="s">
        <v>2360</v>
      </c>
      <c r="D203" s="5481" t="s">
        <v>2361</v>
      </c>
      <c r="E203" s="5481" t="s">
        <v>2362</v>
      </c>
      <c r="F203" s="5481" t="s">
        <v>2328</v>
      </c>
      <c r="G203" s="5481" t="s">
        <v>2363</v>
      </c>
      <c r="H203" s="5481" t="s">
        <v>28</v>
      </c>
      <c r="I203" s="5481" t="s">
        <v>912</v>
      </c>
    </row>
    <row customHeight="1" ht="11.25">
      <c r="A204" s="5481" t="s">
        <v>2249</v>
      </c>
      <c r="B204" s="5481" t="s">
        <v>16</v>
      </c>
      <c r="C204" s="5481" t="s">
        <v>2364</v>
      </c>
      <c r="D204" s="5481" t="s">
        <v>2365</v>
      </c>
      <c r="E204" s="5481" t="s">
        <v>2366</v>
      </c>
      <c r="F204" s="5481" t="s">
        <v>2290</v>
      </c>
      <c r="G204" s="5481" t="s">
        <v>2367</v>
      </c>
      <c r="H204" s="5481" t="s">
        <v>28</v>
      </c>
      <c r="I204" s="5481" t="s">
        <v>912</v>
      </c>
    </row>
    <row customHeight="1" ht="11.25">
      <c r="A205" s="5481" t="s">
        <v>2249</v>
      </c>
      <c r="B205" s="5481" t="s">
        <v>16</v>
      </c>
      <c r="C205" s="5481" t="s">
        <v>2368</v>
      </c>
      <c r="D205" s="5481" t="s">
        <v>2369</v>
      </c>
      <c r="E205" s="5481" t="s">
        <v>2370</v>
      </c>
      <c r="F205" s="5481" t="s">
        <v>2276</v>
      </c>
      <c r="G205" s="5481" t="s">
        <v>2371</v>
      </c>
      <c r="H205" s="5481" t="s">
        <v>28</v>
      </c>
      <c r="I205" s="5481" t="s">
        <v>912</v>
      </c>
    </row>
    <row customHeight="1" ht="11.25">
      <c r="A206" s="5481" t="s">
        <v>2249</v>
      </c>
      <c r="B206" s="5481" t="s">
        <v>16</v>
      </c>
      <c r="C206" s="5481" t="s">
        <v>2372</v>
      </c>
      <c r="D206" s="5481" t="s">
        <v>2373</v>
      </c>
      <c r="E206" s="5481" t="s">
        <v>2374</v>
      </c>
      <c r="F206" s="5481" t="s">
        <v>2375</v>
      </c>
      <c r="G206" s="5481" t="s">
        <v>28</v>
      </c>
      <c r="H206" s="5481" t="s">
        <v>28</v>
      </c>
      <c r="I206" s="5481" t="s">
        <v>912</v>
      </c>
    </row>
    <row customHeight="1" ht="11.25">
      <c r="A207" s="5481" t="s">
        <v>2249</v>
      </c>
      <c r="B207" s="5481" t="s">
        <v>16</v>
      </c>
      <c r="C207" s="5481" t="s">
        <v>2376</v>
      </c>
      <c r="D207" s="5481" t="s">
        <v>2377</v>
      </c>
      <c r="E207" s="5481" t="s">
        <v>2378</v>
      </c>
      <c r="F207" s="5481" t="s">
        <v>2379</v>
      </c>
      <c r="G207" s="5481" t="s">
        <v>28</v>
      </c>
      <c r="H207" s="5481" t="s">
        <v>28</v>
      </c>
      <c r="I207" s="5481" t="s">
        <v>912</v>
      </c>
    </row>
    <row customHeight="1" ht="11.25">
      <c r="A208" s="5481" t="s">
        <v>2249</v>
      </c>
      <c r="B208" s="5481" t="s">
        <v>16</v>
      </c>
      <c r="C208" s="5481" t="s">
        <v>2383</v>
      </c>
      <c r="D208" s="5481" t="s">
        <v>2384</v>
      </c>
      <c r="E208" s="5481" t="s">
        <v>2385</v>
      </c>
      <c r="F208" s="5481" t="s">
        <v>2307</v>
      </c>
      <c r="G208" s="5481" t="s">
        <v>28</v>
      </c>
      <c r="H208" s="5481" t="s">
        <v>28</v>
      </c>
      <c r="I208" s="5481" t="s">
        <v>912</v>
      </c>
    </row>
    <row customHeight="1" ht="11.25">
      <c r="A209" s="5481" t="s">
        <v>2249</v>
      </c>
      <c r="B209" s="5481" t="s">
        <v>16</v>
      </c>
      <c r="C209" s="5481" t="s">
        <v>2389</v>
      </c>
      <c r="D209" s="5481" t="s">
        <v>2390</v>
      </c>
      <c r="E209" s="5481" t="s">
        <v>2391</v>
      </c>
      <c r="F209" s="5481" t="s">
        <v>2319</v>
      </c>
      <c r="G209" s="5481" t="s">
        <v>2392</v>
      </c>
      <c r="H209" s="5481" t="s">
        <v>28</v>
      </c>
      <c r="I209" s="5481" t="s">
        <v>912</v>
      </c>
    </row>
    <row customHeight="1" ht="11.25">
      <c r="A210" s="5481" t="s">
        <v>2249</v>
      </c>
      <c r="B210" s="5481" t="s">
        <v>16</v>
      </c>
      <c r="C210" s="5481" t="s">
        <v>2570</v>
      </c>
      <c r="D210" s="5481" t="s">
        <v>2571</v>
      </c>
      <c r="E210" s="5481" t="s">
        <v>2572</v>
      </c>
      <c r="F210" s="5481" t="s">
        <v>2261</v>
      </c>
      <c r="G210" s="5481" t="s">
        <v>28</v>
      </c>
      <c r="H210" s="5481" t="s">
        <v>28</v>
      </c>
      <c r="I210" s="5481" t="s">
        <v>912</v>
      </c>
    </row>
    <row customHeight="1" ht="11.25">
      <c r="A211" s="5481" t="s">
        <v>2249</v>
      </c>
      <c r="B211" s="5481" t="s">
        <v>16</v>
      </c>
      <c r="C211" s="5481" t="s">
        <v>2393</v>
      </c>
      <c r="D211" s="5481" t="s">
        <v>2394</v>
      </c>
      <c r="E211" s="5481" t="s">
        <v>2395</v>
      </c>
      <c r="F211" s="5481" t="s">
        <v>2396</v>
      </c>
      <c r="G211" s="5481" t="s">
        <v>2397</v>
      </c>
      <c r="H211" s="5481" t="s">
        <v>28</v>
      </c>
      <c r="I211" s="5481" t="s">
        <v>912</v>
      </c>
    </row>
    <row customHeight="1" ht="11.25">
      <c r="A212" s="5481" t="s">
        <v>2249</v>
      </c>
      <c r="B212" s="5481" t="s">
        <v>16</v>
      </c>
      <c r="C212" s="5481" t="s">
        <v>13</v>
      </c>
      <c r="D212" s="5481" t="s">
        <v>48</v>
      </c>
      <c r="E212" s="5481" t="s">
        <v>51</v>
      </c>
      <c r="F212" s="5481" t="s">
        <v>53</v>
      </c>
      <c r="G212" s="5481" t="s">
        <v>2573</v>
      </c>
      <c r="H212" s="5481" t="s">
        <v>28</v>
      </c>
      <c r="I212" s="5481" t="s">
        <v>912</v>
      </c>
    </row>
    <row customHeight="1" ht="11.25">
      <c r="A213" s="5481" t="s">
        <v>2249</v>
      </c>
      <c r="B213" s="5481" t="s">
        <v>16</v>
      </c>
      <c r="C213" s="5481" t="s">
        <v>2574</v>
      </c>
      <c r="D213" s="5481" t="s">
        <v>2575</v>
      </c>
      <c r="E213" s="5481" t="s">
        <v>2576</v>
      </c>
      <c r="F213" s="5481" t="s">
        <v>2396</v>
      </c>
      <c r="G213" s="5481" t="s">
        <v>28</v>
      </c>
      <c r="H213" s="5481" t="s">
        <v>28</v>
      </c>
      <c r="I213" s="5481" t="s">
        <v>912</v>
      </c>
    </row>
    <row customHeight="1" ht="11.25">
      <c r="A214" s="5481" t="s">
        <v>2249</v>
      </c>
      <c r="B214" s="5481" t="s">
        <v>16</v>
      </c>
      <c r="C214" s="5481" t="s">
        <v>2577</v>
      </c>
      <c r="D214" s="5481" t="s">
        <v>2578</v>
      </c>
      <c r="E214" s="5481" t="s">
        <v>2579</v>
      </c>
      <c r="F214" s="5481" t="s">
        <v>2261</v>
      </c>
      <c r="G214" s="5481" t="s">
        <v>28</v>
      </c>
      <c r="H214" s="5481" t="s">
        <v>28</v>
      </c>
      <c r="I214" s="5481" t="s">
        <v>912</v>
      </c>
    </row>
    <row customHeight="1" ht="11.25">
      <c r="A215" s="5481" t="s">
        <v>2249</v>
      </c>
      <c r="B215" s="5481" t="s">
        <v>16</v>
      </c>
      <c r="C215" s="5481" t="s">
        <v>2580</v>
      </c>
      <c r="D215" s="5481" t="s">
        <v>2581</v>
      </c>
      <c r="E215" s="5481" t="s">
        <v>2582</v>
      </c>
      <c r="F215" s="5481" t="s">
        <v>2253</v>
      </c>
      <c r="G215" s="5481" t="s">
        <v>28</v>
      </c>
      <c r="H215" s="5481" t="s">
        <v>28</v>
      </c>
      <c r="I215" s="5481" t="s">
        <v>912</v>
      </c>
    </row>
    <row customHeight="1" ht="11.25">
      <c r="A216" s="5481" t="s">
        <v>2249</v>
      </c>
      <c r="B216" s="5481" t="s">
        <v>16</v>
      </c>
      <c r="C216" s="5481" t="s">
        <v>2408</v>
      </c>
      <c r="D216" s="5481" t="s">
        <v>2409</v>
      </c>
      <c r="E216" s="5481" t="s">
        <v>2410</v>
      </c>
      <c r="F216" s="5481" t="s">
        <v>2290</v>
      </c>
      <c r="G216" s="5481" t="s">
        <v>28</v>
      </c>
      <c r="H216" s="5481" t="s">
        <v>28</v>
      </c>
      <c r="I216" s="5481" t="s">
        <v>912</v>
      </c>
    </row>
    <row customHeight="1" ht="11.25">
      <c r="A217" s="5481" t="s">
        <v>2249</v>
      </c>
      <c r="B217" s="5481" t="s">
        <v>16</v>
      </c>
      <c r="C217" s="5481" t="s">
        <v>2411</v>
      </c>
      <c r="D217" s="5481" t="s">
        <v>2412</v>
      </c>
      <c r="E217" s="5481" t="s">
        <v>2413</v>
      </c>
      <c r="F217" s="5481" t="s">
        <v>2401</v>
      </c>
      <c r="G217" s="5481" t="s">
        <v>2414</v>
      </c>
      <c r="H217" s="5481" t="s">
        <v>28</v>
      </c>
      <c r="I217" s="5481" t="s">
        <v>912</v>
      </c>
    </row>
    <row customHeight="1" ht="11.25">
      <c r="A218" s="5481" t="s">
        <v>2249</v>
      </c>
      <c r="B218" s="5481" t="s">
        <v>16</v>
      </c>
      <c r="C218" s="5481" t="s">
        <v>2433</v>
      </c>
      <c r="D218" s="5481" t="s">
        <v>2434</v>
      </c>
      <c r="E218" s="5481" t="s">
        <v>2435</v>
      </c>
      <c r="F218" s="5481" t="s">
        <v>2303</v>
      </c>
      <c r="G218" s="5481" t="s">
        <v>2436</v>
      </c>
      <c r="H218" s="5481" t="s">
        <v>28</v>
      </c>
      <c r="I218" s="5481" t="s">
        <v>912</v>
      </c>
    </row>
    <row customHeight="1" ht="11.25">
      <c r="A219" s="5481" t="s">
        <v>2249</v>
      </c>
      <c r="B219" s="5481" t="s">
        <v>16</v>
      </c>
      <c r="C219" s="5481" t="s">
        <v>2437</v>
      </c>
      <c r="D219" s="5481" t="s">
        <v>2438</v>
      </c>
      <c r="E219" s="5481" t="s">
        <v>2439</v>
      </c>
      <c r="F219" s="5481" t="s">
        <v>2303</v>
      </c>
      <c r="G219" s="5481" t="s">
        <v>28</v>
      </c>
      <c r="H219" s="5481" t="s">
        <v>28</v>
      </c>
      <c r="I219" s="5481" t="s">
        <v>912</v>
      </c>
    </row>
    <row customHeight="1" ht="11.25">
      <c r="A220" s="5481" t="s">
        <v>2249</v>
      </c>
      <c r="B220" s="5481" t="s">
        <v>16</v>
      </c>
      <c r="C220" s="5481" t="s">
        <v>2583</v>
      </c>
      <c r="D220" s="5481" t="s">
        <v>2584</v>
      </c>
      <c r="E220" s="5481" t="s">
        <v>2585</v>
      </c>
      <c r="F220" s="5481" t="s">
        <v>2319</v>
      </c>
      <c r="G220" s="5481" t="s">
        <v>28</v>
      </c>
      <c r="H220" s="5481" t="s">
        <v>28</v>
      </c>
      <c r="I220" s="5481" t="s">
        <v>912</v>
      </c>
    </row>
    <row customHeight="1" ht="11.25">
      <c r="A221" s="5481" t="s">
        <v>2249</v>
      </c>
      <c r="B221" s="5481" t="s">
        <v>16</v>
      </c>
      <c r="C221" s="5481" t="s">
        <v>2586</v>
      </c>
      <c r="D221" s="5481" t="s">
        <v>2587</v>
      </c>
      <c r="E221" s="5481" t="s">
        <v>2588</v>
      </c>
      <c r="F221" s="5481" t="s">
        <v>2319</v>
      </c>
      <c r="G221" s="5481" t="s">
        <v>28</v>
      </c>
      <c r="H221" s="5481" t="s">
        <v>28</v>
      </c>
      <c r="I221" s="5481" t="s">
        <v>912</v>
      </c>
    </row>
    <row customHeight="1" ht="11.25">
      <c r="A222" s="5481" t="s">
        <v>2249</v>
      </c>
      <c r="B222" s="5481" t="s">
        <v>16</v>
      </c>
      <c r="C222" s="5481" t="s">
        <v>2589</v>
      </c>
      <c r="D222" s="5481" t="s">
        <v>2590</v>
      </c>
      <c r="E222" s="5481" t="s">
        <v>2591</v>
      </c>
      <c r="F222" s="5481" t="s">
        <v>2261</v>
      </c>
      <c r="G222" s="5481" t="s">
        <v>28</v>
      </c>
      <c r="H222" s="5481" t="s">
        <v>28</v>
      </c>
      <c r="I222" s="5481" t="s">
        <v>912</v>
      </c>
    </row>
    <row customHeight="1" ht="11.25">
      <c r="A223" s="5481" t="s">
        <v>2249</v>
      </c>
      <c r="B223" s="5481" t="s">
        <v>16</v>
      </c>
      <c r="C223" s="5481" t="s">
        <v>2447</v>
      </c>
      <c r="D223" s="5481" t="s">
        <v>2448</v>
      </c>
      <c r="E223" s="5481" t="s">
        <v>2449</v>
      </c>
      <c r="F223" s="5481" t="s">
        <v>2253</v>
      </c>
      <c r="G223" s="5481" t="s">
        <v>28</v>
      </c>
      <c r="H223" s="5481" t="s">
        <v>28</v>
      </c>
      <c r="I223" s="5481" t="s">
        <v>912</v>
      </c>
    </row>
    <row customHeight="1" ht="11.25">
      <c r="A224" s="5481" t="s">
        <v>2249</v>
      </c>
      <c r="B224" s="5481" t="s">
        <v>16</v>
      </c>
      <c r="C224" s="5481" t="s">
        <v>2592</v>
      </c>
      <c r="D224" s="5481" t="s">
        <v>2593</v>
      </c>
      <c r="E224" s="5481" t="s">
        <v>2594</v>
      </c>
      <c r="F224" s="5481" t="s">
        <v>2268</v>
      </c>
      <c r="G224" s="5481" t="s">
        <v>2595</v>
      </c>
      <c r="H224" s="5481" t="s">
        <v>28</v>
      </c>
      <c r="I224" s="5481" t="s">
        <v>912</v>
      </c>
    </row>
    <row customHeight="1" ht="11.25">
      <c r="A225" s="5481" t="s">
        <v>2249</v>
      </c>
      <c r="B225" s="5481" t="s">
        <v>16</v>
      </c>
      <c r="C225" s="5481" t="s">
        <v>2450</v>
      </c>
      <c r="D225" s="5481" t="s">
        <v>2451</v>
      </c>
      <c r="E225" s="5481" t="s">
        <v>2452</v>
      </c>
      <c r="F225" s="5481" t="s">
        <v>2253</v>
      </c>
      <c r="G225" s="5481" t="s">
        <v>2453</v>
      </c>
      <c r="H225" s="5481" t="s">
        <v>28</v>
      </c>
      <c r="I225" s="5481" t="s">
        <v>912</v>
      </c>
    </row>
    <row customHeight="1" ht="11.25">
      <c r="A226" s="5481" t="s">
        <v>2249</v>
      </c>
      <c r="B226" s="5481" t="s">
        <v>16</v>
      </c>
      <c r="C226" s="5481" t="s">
        <v>2460</v>
      </c>
      <c r="D226" s="5481" t="s">
        <v>2461</v>
      </c>
      <c r="E226" s="5481" t="s">
        <v>2462</v>
      </c>
      <c r="F226" s="5481" t="s">
        <v>2253</v>
      </c>
      <c r="G226" s="5481" t="s">
        <v>2463</v>
      </c>
      <c r="H226" s="5481" t="s">
        <v>28</v>
      </c>
      <c r="I226" s="5481" t="s">
        <v>912</v>
      </c>
    </row>
    <row customHeight="1" ht="11.25">
      <c r="A227" s="5481" t="s">
        <v>2249</v>
      </c>
      <c r="B227" s="5481" t="s">
        <v>16</v>
      </c>
      <c r="C227" s="5481" t="s">
        <v>2480</v>
      </c>
      <c r="D227" s="5481" t="s">
        <v>2481</v>
      </c>
      <c r="E227" s="5481" t="s">
        <v>2482</v>
      </c>
      <c r="F227" s="5481" t="s">
        <v>2307</v>
      </c>
      <c r="G227" s="5481" t="s">
        <v>28</v>
      </c>
      <c r="H227" s="5481" t="s">
        <v>28</v>
      </c>
      <c r="I227" s="5481" t="s">
        <v>912</v>
      </c>
    </row>
    <row customHeight="1" ht="11.25">
      <c r="A228" s="5481" t="s">
        <v>2249</v>
      </c>
      <c r="B228" s="5481" t="s">
        <v>16</v>
      </c>
      <c r="C228" s="5481" t="s">
        <v>2483</v>
      </c>
      <c r="D228" s="5481" t="s">
        <v>2484</v>
      </c>
      <c r="E228" s="5481" t="s">
        <v>2485</v>
      </c>
      <c r="F228" s="5481" t="s">
        <v>2253</v>
      </c>
      <c r="G228" s="5481" t="s">
        <v>2486</v>
      </c>
      <c r="H228" s="5481" t="s">
        <v>28</v>
      </c>
      <c r="I228" s="5481" t="s">
        <v>912</v>
      </c>
    </row>
    <row customHeight="1" ht="11.25">
      <c r="A229" s="5481" t="s">
        <v>2249</v>
      </c>
      <c r="B229" s="5481" t="s">
        <v>16</v>
      </c>
      <c r="C229" s="5481" t="s">
        <v>2602</v>
      </c>
      <c r="D229" s="5481" t="s">
        <v>2603</v>
      </c>
      <c r="E229" s="5481" t="s">
        <v>2604</v>
      </c>
      <c r="F229" s="5481" t="s">
        <v>2319</v>
      </c>
      <c r="G229" s="5481" t="s">
        <v>28</v>
      </c>
      <c r="H229" s="5481" t="s">
        <v>28</v>
      </c>
      <c r="I229" s="5481" t="s">
        <v>912</v>
      </c>
    </row>
    <row customHeight="1" ht="11.25">
      <c r="A230" s="5481" t="s">
        <v>2249</v>
      </c>
      <c r="B230" s="5481" t="s">
        <v>16</v>
      </c>
      <c r="C230" s="5481" t="s">
        <v>2497</v>
      </c>
      <c r="D230" s="5481" t="s">
        <v>2498</v>
      </c>
      <c r="E230" s="5481" t="s">
        <v>2499</v>
      </c>
      <c r="F230" s="5481" t="s">
        <v>2253</v>
      </c>
      <c r="G230" s="5481" t="s">
        <v>2500</v>
      </c>
      <c r="H230" s="5481" t="s">
        <v>28</v>
      </c>
      <c r="I230" s="5481" t="s">
        <v>912</v>
      </c>
    </row>
    <row customHeight="1" ht="11.25">
      <c r="A231" s="5481" t="s">
        <v>2249</v>
      </c>
      <c r="B231" s="5481" t="s">
        <v>16</v>
      </c>
      <c r="C231" s="5481" t="s">
        <v>2501</v>
      </c>
      <c r="D231" s="5481" t="s">
        <v>2502</v>
      </c>
      <c r="E231" s="5481" t="s">
        <v>2503</v>
      </c>
      <c r="F231" s="5481" t="s">
        <v>2401</v>
      </c>
      <c r="G231" s="5481" t="s">
        <v>28</v>
      </c>
      <c r="H231" s="5481" t="s">
        <v>28</v>
      </c>
      <c r="I231" s="5481" t="s">
        <v>912</v>
      </c>
    </row>
    <row customHeight="1" ht="11.25">
      <c r="A232" s="5481" t="s">
        <v>2249</v>
      </c>
      <c r="B232" s="5481" t="s">
        <v>16</v>
      </c>
      <c r="C232" s="5481" t="s">
        <v>2512</v>
      </c>
      <c r="D232" s="5481" t="s">
        <v>2513</v>
      </c>
      <c r="E232" s="5481" t="s">
        <v>2514</v>
      </c>
      <c r="F232" s="5481" t="s">
        <v>2307</v>
      </c>
      <c r="G232" s="5481" t="s">
        <v>2515</v>
      </c>
      <c r="H232" s="5481" t="s">
        <v>28</v>
      </c>
      <c r="I232" s="5481" t="s">
        <v>912</v>
      </c>
    </row>
    <row customHeight="1" ht="11.25">
      <c r="A233" s="5481" t="s">
        <v>2249</v>
      </c>
      <c r="B233" s="5481" t="s">
        <v>16</v>
      </c>
      <c r="C233" s="5481" t="s">
        <v>28</v>
      </c>
      <c r="D233" s="5481" t="s">
        <v>2525</v>
      </c>
      <c r="E233" s="5481" t="s">
        <v>2526</v>
      </c>
      <c r="F233" s="5481" t="s">
        <v>2253</v>
      </c>
      <c r="G233" s="5481" t="s">
        <v>28</v>
      </c>
      <c r="H233" s="5481" t="s">
        <v>28</v>
      </c>
      <c r="I233" s="5481" t="s">
        <v>912</v>
      </c>
    </row>
    <row customHeight="1" ht="11.25">
      <c r="A234" s="5481" t="s">
        <v>2249</v>
      </c>
      <c r="B234" s="5481" t="s">
        <v>16</v>
      </c>
      <c r="C234" s="5481" t="s">
        <v>2530</v>
      </c>
      <c r="D234" s="5481" t="s">
        <v>2531</v>
      </c>
      <c r="E234" s="5481" t="s">
        <v>2532</v>
      </c>
      <c r="F234" s="5481" t="s">
        <v>2533</v>
      </c>
      <c r="G234" s="5481" t="s">
        <v>28</v>
      </c>
      <c r="H234" s="5481" t="s">
        <v>28</v>
      </c>
      <c r="I234" s="5481" t="s">
        <v>912</v>
      </c>
    </row>
    <row customHeight="1" ht="11.25">
      <c r="A235" s="5481" t="s">
        <v>2249</v>
      </c>
      <c r="B235" s="5481" t="s">
        <v>16</v>
      </c>
      <c r="C235" s="5481" t="s">
        <v>2534</v>
      </c>
      <c r="D235" s="5481" t="s">
        <v>2535</v>
      </c>
      <c r="E235" s="5481" t="s">
        <v>2532</v>
      </c>
      <c r="F235" s="5481" t="s">
        <v>2536</v>
      </c>
      <c r="G235" s="5481" t="s">
        <v>2537</v>
      </c>
      <c r="H235" s="5481" t="s">
        <v>28</v>
      </c>
      <c r="I235" s="5481" t="s">
        <v>912</v>
      </c>
    </row>
    <row customHeight="1" ht="11.25">
      <c r="A236" s="5481" t="s">
        <v>2249</v>
      </c>
      <c r="B236" s="5481" t="s">
        <v>16</v>
      </c>
      <c r="C236" s="5481" t="s">
        <v>2614</v>
      </c>
      <c r="D236" s="5481" t="s">
        <v>2615</v>
      </c>
      <c r="E236" s="5481" t="s">
        <v>2616</v>
      </c>
      <c r="F236" s="5481" t="s">
        <v>2253</v>
      </c>
      <c r="G236" s="5481" t="s">
        <v>28</v>
      </c>
      <c r="H236" s="5481" t="s">
        <v>28</v>
      </c>
      <c r="I236" s="5481" t="s">
        <v>1622</v>
      </c>
    </row>
    <row customHeight="1" ht="11.25">
      <c r="A237" s="5481" t="s">
        <v>2249</v>
      </c>
      <c r="B237" s="5481" t="s">
        <v>16</v>
      </c>
      <c r="C237" s="5481" t="s">
        <v>2617</v>
      </c>
      <c r="D237" s="5481" t="s">
        <v>2618</v>
      </c>
      <c r="E237" s="5481" t="s">
        <v>2619</v>
      </c>
      <c r="F237" s="5481" t="s">
        <v>2253</v>
      </c>
      <c r="G237" s="5481" t="s">
        <v>2620</v>
      </c>
      <c r="H237" s="5481" t="s">
        <v>28</v>
      </c>
      <c r="I237" s="5481" t="s">
        <v>1622</v>
      </c>
    </row>
    <row customHeight="1" ht="11.25">
      <c r="A238" s="5481" t="s">
        <v>2249</v>
      </c>
      <c r="B238" s="5481" t="s">
        <v>16</v>
      </c>
      <c r="C238" s="5481" t="s">
        <v>2621</v>
      </c>
      <c r="D238" s="5481" t="s">
        <v>2622</v>
      </c>
      <c r="E238" s="5481" t="s">
        <v>2623</v>
      </c>
      <c r="F238" s="5481" t="s">
        <v>581</v>
      </c>
      <c r="G238" s="5481" t="s">
        <v>28</v>
      </c>
      <c r="H238" s="5481" t="s">
        <v>28</v>
      </c>
      <c r="I238" s="5481" t="s">
        <v>1622</v>
      </c>
    </row>
    <row customHeight="1" ht="11.25">
      <c r="A239" s="5481" t="s">
        <v>2249</v>
      </c>
      <c r="B239" s="5481" t="s">
        <v>16</v>
      </c>
      <c r="C239" s="5481" t="s">
        <v>2624</v>
      </c>
      <c r="D239" s="5481" t="s">
        <v>2625</v>
      </c>
      <c r="E239" s="5481" t="s">
        <v>2626</v>
      </c>
      <c r="F239" s="5481" t="s">
        <v>581</v>
      </c>
      <c r="G239" s="5481" t="s">
        <v>28</v>
      </c>
      <c r="H239" s="5481" t="s">
        <v>28</v>
      </c>
      <c r="I239" s="5481" t="s">
        <v>1622</v>
      </c>
    </row>
    <row customHeight="1" ht="11.25">
      <c r="A240" s="5481" t="s">
        <v>2249</v>
      </c>
      <c r="B240" s="5481" t="s">
        <v>16</v>
      </c>
      <c r="C240" s="5481" t="s">
        <v>2627</v>
      </c>
      <c r="D240" s="5481" t="s">
        <v>2628</v>
      </c>
      <c r="E240" s="5481" t="s">
        <v>2629</v>
      </c>
      <c r="F240" s="5481" t="s">
        <v>2401</v>
      </c>
      <c r="G240" s="5481" t="s">
        <v>28</v>
      </c>
      <c r="H240" s="5481" t="s">
        <v>28</v>
      </c>
      <c r="I240" s="5481" t="s">
        <v>1622</v>
      </c>
    </row>
    <row customHeight="1" ht="11.25">
      <c r="A241" s="5481" t="s">
        <v>2249</v>
      </c>
      <c r="B241" s="5481" t="s">
        <v>16</v>
      </c>
      <c r="C241" s="5481" t="s">
        <v>2630</v>
      </c>
      <c r="D241" s="5481" t="s">
        <v>2631</v>
      </c>
      <c r="E241" s="5481" t="s">
        <v>2632</v>
      </c>
      <c r="F241" s="5481" t="s">
        <v>2253</v>
      </c>
      <c r="G241" s="5481" t="s">
        <v>28</v>
      </c>
      <c r="H241" s="5481" t="s">
        <v>28</v>
      </c>
      <c r="I241" s="5481" t="s">
        <v>1622</v>
      </c>
    </row>
    <row customHeight="1" ht="11.25">
      <c r="A242" s="5481" t="s">
        <v>2249</v>
      </c>
      <c r="B242" s="5481" t="s">
        <v>16</v>
      </c>
      <c r="C242" s="5481" t="s">
        <v>2633</v>
      </c>
      <c r="D242" s="5481" t="s">
        <v>2634</v>
      </c>
      <c r="E242" s="5481" t="s">
        <v>2635</v>
      </c>
      <c r="F242" s="5481" t="s">
        <v>2636</v>
      </c>
      <c r="G242" s="5481" t="s">
        <v>28</v>
      </c>
      <c r="H242" s="5481" t="s">
        <v>28</v>
      </c>
      <c r="I242" s="5481" t="s">
        <v>1622</v>
      </c>
    </row>
    <row customHeight="1" ht="11.25">
      <c r="A243" s="5481" t="s">
        <v>2249</v>
      </c>
      <c r="B243" s="5481" t="s">
        <v>16</v>
      </c>
      <c r="C243" s="5481" t="s">
        <v>2287</v>
      </c>
      <c r="D243" s="5481" t="s">
        <v>2288</v>
      </c>
      <c r="E243" s="5481" t="s">
        <v>2289</v>
      </c>
      <c r="F243" s="5481" t="s">
        <v>2290</v>
      </c>
      <c r="G243" s="5481" t="s">
        <v>28</v>
      </c>
      <c r="H243" s="5481" t="s">
        <v>28</v>
      </c>
      <c r="I243" s="5481" t="s">
        <v>1622</v>
      </c>
    </row>
    <row customHeight="1" ht="11.25">
      <c r="A244" s="5481" t="s">
        <v>2249</v>
      </c>
      <c r="B244" s="5481" t="s">
        <v>16</v>
      </c>
      <c r="C244" s="5481" t="s">
        <v>2551</v>
      </c>
      <c r="D244" s="5481" t="s">
        <v>2552</v>
      </c>
      <c r="E244" s="5481" t="s">
        <v>2553</v>
      </c>
      <c r="F244" s="5481" t="s">
        <v>2297</v>
      </c>
      <c r="G244" s="5481" t="s">
        <v>2554</v>
      </c>
      <c r="H244" s="5481" t="s">
        <v>28</v>
      </c>
      <c r="I244" s="5481" t="s">
        <v>1622</v>
      </c>
    </row>
    <row customHeight="1" ht="11.25">
      <c r="A245" s="5481" t="s">
        <v>2249</v>
      </c>
      <c r="B245" s="5481" t="s">
        <v>16</v>
      </c>
      <c r="C245" s="5481" t="s">
        <v>2294</v>
      </c>
      <c r="D245" s="5481" t="s">
        <v>2295</v>
      </c>
      <c r="E245" s="5481" t="s">
        <v>2296</v>
      </c>
      <c r="F245" s="5481" t="s">
        <v>2297</v>
      </c>
      <c r="G245" s="5481" t="s">
        <v>28</v>
      </c>
      <c r="H245" s="5481" t="s">
        <v>28</v>
      </c>
      <c r="I245" s="5481" t="s">
        <v>1622</v>
      </c>
    </row>
    <row customHeight="1" ht="11.25">
      <c r="A246" s="5481" t="s">
        <v>2249</v>
      </c>
      <c r="B246" s="5481" t="s">
        <v>16</v>
      </c>
      <c r="C246" s="5481" t="s">
        <v>2561</v>
      </c>
      <c r="D246" s="5481" t="s">
        <v>2562</v>
      </c>
      <c r="E246" s="5481" t="s">
        <v>2563</v>
      </c>
      <c r="F246" s="5481" t="s">
        <v>2303</v>
      </c>
      <c r="G246" s="5481" t="s">
        <v>28</v>
      </c>
      <c r="H246" s="5481" t="s">
        <v>28</v>
      </c>
      <c r="I246" s="5481" t="s">
        <v>1622</v>
      </c>
    </row>
    <row customHeight="1" ht="11.25">
      <c r="A247" s="5481" t="s">
        <v>2249</v>
      </c>
      <c r="B247" s="5481" t="s">
        <v>16</v>
      </c>
      <c r="C247" s="5481" t="s">
        <v>2637</v>
      </c>
      <c r="D247" s="5481" t="s">
        <v>2638</v>
      </c>
      <c r="E247" s="5481" t="s">
        <v>2639</v>
      </c>
      <c r="F247" s="5481" t="s">
        <v>2379</v>
      </c>
      <c r="G247" s="5481" t="s">
        <v>28</v>
      </c>
      <c r="H247" s="5481" t="s">
        <v>28</v>
      </c>
      <c r="I247" s="5481" t="s">
        <v>1622</v>
      </c>
    </row>
    <row customHeight="1" ht="11.25">
      <c r="A248" s="5481" t="s">
        <v>2249</v>
      </c>
      <c r="B248" s="5481" t="s">
        <v>16</v>
      </c>
      <c r="C248" s="5481" t="s">
        <v>2308</v>
      </c>
      <c r="D248" s="5481" t="s">
        <v>2309</v>
      </c>
      <c r="E248" s="5481" t="s">
        <v>2310</v>
      </c>
      <c r="F248" s="5481" t="s">
        <v>2253</v>
      </c>
      <c r="G248" s="5481" t="s">
        <v>28</v>
      </c>
      <c r="H248" s="5481" t="s">
        <v>28</v>
      </c>
      <c r="I248" s="5481" t="s">
        <v>1622</v>
      </c>
    </row>
    <row customHeight="1" ht="11.25">
      <c r="A249" s="5481" t="s">
        <v>2249</v>
      </c>
      <c r="B249" s="5481" t="s">
        <v>16</v>
      </c>
      <c r="C249" s="5481" t="s">
        <v>2311</v>
      </c>
      <c r="D249" s="5481" t="s">
        <v>2312</v>
      </c>
      <c r="E249" s="5481" t="s">
        <v>2313</v>
      </c>
      <c r="F249" s="5481" t="s">
        <v>2314</v>
      </c>
      <c r="G249" s="5481" t="s">
        <v>2315</v>
      </c>
      <c r="H249" s="5481" t="s">
        <v>28</v>
      </c>
      <c r="I249" s="5481" t="s">
        <v>1622</v>
      </c>
    </row>
    <row customHeight="1" ht="11.25">
      <c r="A250" s="5481" t="s">
        <v>2249</v>
      </c>
      <c r="B250" s="5481" t="s">
        <v>16</v>
      </c>
      <c r="C250" s="5481" t="s">
        <v>2325</v>
      </c>
      <c r="D250" s="5481" t="s">
        <v>2326</v>
      </c>
      <c r="E250" s="5481" t="s">
        <v>2327</v>
      </c>
      <c r="F250" s="5481" t="s">
        <v>2328</v>
      </c>
      <c r="G250" s="5481" t="s">
        <v>2329</v>
      </c>
      <c r="H250" s="5481" t="s">
        <v>28</v>
      </c>
      <c r="I250" s="5481" t="s">
        <v>1622</v>
      </c>
    </row>
    <row customHeight="1" ht="11.25">
      <c r="A251" s="5481" t="s">
        <v>2249</v>
      </c>
      <c r="B251" s="5481" t="s">
        <v>16</v>
      </c>
      <c r="C251" s="5481" t="s">
        <v>2640</v>
      </c>
      <c r="D251" s="5481" t="s">
        <v>2641</v>
      </c>
      <c r="E251" s="5481" t="s">
        <v>2642</v>
      </c>
      <c r="F251" s="5481" t="s">
        <v>2272</v>
      </c>
      <c r="G251" s="5481" t="s">
        <v>28</v>
      </c>
      <c r="H251" s="5481" t="s">
        <v>28</v>
      </c>
      <c r="I251" s="5481" t="s">
        <v>1622</v>
      </c>
    </row>
    <row customHeight="1" ht="11.25">
      <c r="A252" s="5481" t="s">
        <v>2249</v>
      </c>
      <c r="B252" s="5481" t="s">
        <v>16</v>
      </c>
      <c r="C252" s="5481" t="s">
        <v>2364</v>
      </c>
      <c r="D252" s="5481" t="s">
        <v>2365</v>
      </c>
      <c r="E252" s="5481" t="s">
        <v>2366</v>
      </c>
      <c r="F252" s="5481" t="s">
        <v>2290</v>
      </c>
      <c r="G252" s="5481" t="s">
        <v>2367</v>
      </c>
      <c r="H252" s="5481" t="s">
        <v>28</v>
      </c>
      <c r="I252" s="5481" t="s">
        <v>1622</v>
      </c>
    </row>
    <row customHeight="1" ht="11.25">
      <c r="A253" s="5481" t="s">
        <v>2249</v>
      </c>
      <c r="B253" s="5481" t="s">
        <v>16</v>
      </c>
      <c r="C253" s="5481" t="s">
        <v>2643</v>
      </c>
      <c r="D253" s="5481" t="s">
        <v>2644</v>
      </c>
      <c r="E253" s="5481" t="s">
        <v>2645</v>
      </c>
      <c r="F253" s="5481" t="s">
        <v>2396</v>
      </c>
      <c r="G253" s="5481" t="s">
        <v>2646</v>
      </c>
      <c r="H253" s="5481" t="s">
        <v>28</v>
      </c>
      <c r="I253" s="5481" t="s">
        <v>1622</v>
      </c>
    </row>
    <row customHeight="1" ht="11.25">
      <c r="A254" s="5481" t="s">
        <v>2249</v>
      </c>
      <c r="B254" s="5481" t="s">
        <v>16</v>
      </c>
      <c r="C254" s="5481" t="s">
        <v>2383</v>
      </c>
      <c r="D254" s="5481" t="s">
        <v>2384</v>
      </c>
      <c r="E254" s="5481" t="s">
        <v>2385</v>
      </c>
      <c r="F254" s="5481" t="s">
        <v>2307</v>
      </c>
      <c r="G254" s="5481" t="s">
        <v>28</v>
      </c>
      <c r="H254" s="5481" t="s">
        <v>28</v>
      </c>
      <c r="I254" s="5481" t="s">
        <v>1622</v>
      </c>
    </row>
    <row customHeight="1" ht="11.25">
      <c r="A255" s="5481" t="s">
        <v>2249</v>
      </c>
      <c r="B255" s="5481" t="s">
        <v>16</v>
      </c>
      <c r="C255" s="5481" t="s">
        <v>2647</v>
      </c>
      <c r="D255" s="5481" t="s">
        <v>2648</v>
      </c>
      <c r="E255" s="5481" t="s">
        <v>2649</v>
      </c>
      <c r="F255" s="5481" t="s">
        <v>2253</v>
      </c>
      <c r="G255" s="5481" t="s">
        <v>28</v>
      </c>
      <c r="H255" s="5481" t="s">
        <v>28</v>
      </c>
      <c r="I255" s="5481" t="s">
        <v>1622</v>
      </c>
    </row>
    <row customHeight="1" ht="11.25">
      <c r="A256" s="5481" t="s">
        <v>2249</v>
      </c>
      <c r="B256" s="5481" t="s">
        <v>16</v>
      </c>
      <c r="C256" s="5481" t="s">
        <v>2650</v>
      </c>
      <c r="D256" s="5481" t="s">
        <v>2651</v>
      </c>
      <c r="E256" s="5481" t="s">
        <v>2652</v>
      </c>
      <c r="F256" s="5481" t="s">
        <v>2314</v>
      </c>
      <c r="G256" s="5481" t="s">
        <v>28</v>
      </c>
      <c r="H256" s="5481" t="s">
        <v>28</v>
      </c>
      <c r="I256" s="5481" t="s">
        <v>1622</v>
      </c>
    </row>
    <row customHeight="1" ht="11.25">
      <c r="A257" s="5481" t="s">
        <v>2249</v>
      </c>
      <c r="B257" s="5481" t="s">
        <v>16</v>
      </c>
      <c r="C257" s="5481" t="s">
        <v>2653</v>
      </c>
      <c r="D257" s="5481" t="s">
        <v>2654</v>
      </c>
      <c r="E257" s="5481" t="s">
        <v>2655</v>
      </c>
      <c r="F257" s="5481" t="s">
        <v>2276</v>
      </c>
      <c r="G257" s="5481" t="s">
        <v>28</v>
      </c>
      <c r="H257" s="5481" t="s">
        <v>28</v>
      </c>
      <c r="I257" s="5481" t="s">
        <v>1622</v>
      </c>
    </row>
    <row customHeight="1" ht="11.25">
      <c r="A258" s="5481" t="s">
        <v>2249</v>
      </c>
      <c r="B258" s="5481" t="s">
        <v>16</v>
      </c>
      <c r="C258" s="5481" t="s">
        <v>2656</v>
      </c>
      <c r="D258" s="5481" t="s">
        <v>2657</v>
      </c>
      <c r="E258" s="5481" t="s">
        <v>2658</v>
      </c>
      <c r="F258" s="5481" t="s">
        <v>2401</v>
      </c>
      <c r="G258" s="5481" t="s">
        <v>28</v>
      </c>
      <c r="H258" s="5481" t="s">
        <v>28</v>
      </c>
      <c r="I258" s="5481" t="s">
        <v>1622</v>
      </c>
    </row>
    <row customHeight="1" ht="11.25">
      <c r="A259" s="5481" t="s">
        <v>2249</v>
      </c>
      <c r="B259" s="5481" t="s">
        <v>16</v>
      </c>
      <c r="C259" s="5481" t="s">
        <v>2659</v>
      </c>
      <c r="D259" s="5481" t="s">
        <v>2660</v>
      </c>
      <c r="E259" s="5481" t="s">
        <v>2661</v>
      </c>
      <c r="F259" s="5481" t="s">
        <v>2253</v>
      </c>
      <c r="G259" s="5481" t="s">
        <v>28</v>
      </c>
      <c r="H259" s="5481" t="s">
        <v>28</v>
      </c>
      <c r="I259" s="5481" t="s">
        <v>1622</v>
      </c>
    </row>
    <row customHeight="1" ht="11.25">
      <c r="A260" s="5481" t="s">
        <v>2249</v>
      </c>
      <c r="B260" s="5481" t="s">
        <v>16</v>
      </c>
      <c r="C260" s="5481" t="s">
        <v>2662</v>
      </c>
      <c r="D260" s="5481" t="s">
        <v>2663</v>
      </c>
      <c r="E260" s="5481" t="s">
        <v>2664</v>
      </c>
      <c r="F260" s="5481" t="s">
        <v>2665</v>
      </c>
      <c r="G260" s="5481" t="s">
        <v>28</v>
      </c>
      <c r="H260" s="5481" t="s">
        <v>28</v>
      </c>
      <c r="I260" s="5481" t="s">
        <v>1622</v>
      </c>
    </row>
    <row customHeight="1" ht="11.25">
      <c r="A261" s="5481" t="s">
        <v>2249</v>
      </c>
      <c r="B261" s="5481" t="s">
        <v>16</v>
      </c>
      <c r="C261" s="5481" t="s">
        <v>2433</v>
      </c>
      <c r="D261" s="5481" t="s">
        <v>2434</v>
      </c>
      <c r="E261" s="5481" t="s">
        <v>2435</v>
      </c>
      <c r="F261" s="5481" t="s">
        <v>2303</v>
      </c>
      <c r="G261" s="5481" t="s">
        <v>2436</v>
      </c>
      <c r="H261" s="5481" t="s">
        <v>28</v>
      </c>
      <c r="I261" s="5481" t="s">
        <v>1622</v>
      </c>
    </row>
    <row customHeight="1" ht="11.25">
      <c r="A262" s="5481" t="s">
        <v>2249</v>
      </c>
      <c r="B262" s="5481" t="s">
        <v>16</v>
      </c>
      <c r="C262" s="5481" t="s">
        <v>2666</v>
      </c>
      <c r="D262" s="5481" t="s">
        <v>2667</v>
      </c>
      <c r="E262" s="5481" t="s">
        <v>2668</v>
      </c>
      <c r="F262" s="5481" t="s">
        <v>2268</v>
      </c>
      <c r="G262" s="5481" t="s">
        <v>28</v>
      </c>
      <c r="H262" s="5481" t="s">
        <v>28</v>
      </c>
      <c r="I262" s="5481" t="s">
        <v>1622</v>
      </c>
    </row>
    <row customHeight="1" ht="11.25">
      <c r="A263" s="5481" t="s">
        <v>2249</v>
      </c>
      <c r="B263" s="5481" t="s">
        <v>16</v>
      </c>
      <c r="C263" s="5481" t="s">
        <v>2669</v>
      </c>
      <c r="D263" s="5481" t="s">
        <v>2670</v>
      </c>
      <c r="E263" s="5481" t="s">
        <v>2671</v>
      </c>
      <c r="F263" s="5481" t="s">
        <v>2328</v>
      </c>
      <c r="G263" s="5481" t="s">
        <v>28</v>
      </c>
      <c r="H263" s="5481" t="s">
        <v>28</v>
      </c>
      <c r="I263" s="5481" t="s">
        <v>1622</v>
      </c>
    </row>
    <row customHeight="1" ht="11.25">
      <c r="A264" s="5481" t="s">
        <v>2249</v>
      </c>
      <c r="B264" s="5481" t="s">
        <v>16</v>
      </c>
      <c r="C264" s="5481" t="s">
        <v>2672</v>
      </c>
      <c r="D264" s="5481" t="s">
        <v>2673</v>
      </c>
      <c r="E264" s="5481" t="s">
        <v>2674</v>
      </c>
      <c r="F264" s="5481" t="s">
        <v>2276</v>
      </c>
      <c r="G264" s="5481" t="s">
        <v>28</v>
      </c>
      <c r="H264" s="5481" t="s">
        <v>28</v>
      </c>
      <c r="I264" s="5481" t="s">
        <v>1622</v>
      </c>
    </row>
    <row customHeight="1" ht="11.25">
      <c r="A265" s="5481" t="s">
        <v>2249</v>
      </c>
      <c r="B265" s="5481" t="s">
        <v>16</v>
      </c>
      <c r="C265" s="5481" t="s">
        <v>2675</v>
      </c>
      <c r="D265" s="5481" t="s">
        <v>2676</v>
      </c>
      <c r="E265" s="5481" t="s">
        <v>2677</v>
      </c>
      <c r="F265" s="5481" t="s">
        <v>53</v>
      </c>
      <c r="G265" s="5481" t="s">
        <v>2678</v>
      </c>
      <c r="H265" s="5481" t="s">
        <v>28</v>
      </c>
      <c r="I265" s="5481" t="s">
        <v>1622</v>
      </c>
    </row>
    <row customHeight="1" ht="11.25">
      <c r="A266" s="5481" t="s">
        <v>2249</v>
      </c>
      <c r="B266" s="5481" t="s">
        <v>16</v>
      </c>
      <c r="C266" s="5481" t="s">
        <v>2679</v>
      </c>
      <c r="D266" s="5481" t="s">
        <v>2680</v>
      </c>
      <c r="E266" s="5481" t="s">
        <v>2681</v>
      </c>
      <c r="F266" s="5481" t="s">
        <v>2253</v>
      </c>
      <c r="G266" s="5481" t="s">
        <v>28</v>
      </c>
      <c r="H266" s="5481" t="s">
        <v>28</v>
      </c>
      <c r="I266" s="5481" t="s">
        <v>1622</v>
      </c>
    </row>
    <row customHeight="1" ht="11.25">
      <c r="A267" s="5481" t="s">
        <v>2249</v>
      </c>
      <c r="B267" s="5481" t="s">
        <v>16</v>
      </c>
      <c r="C267" s="5481" t="s">
        <v>2682</v>
      </c>
      <c r="D267" s="5481" t="s">
        <v>2683</v>
      </c>
      <c r="E267" s="5481" t="s">
        <v>2684</v>
      </c>
      <c r="F267" s="5481" t="s">
        <v>2253</v>
      </c>
      <c r="G267" s="5481" t="s">
        <v>28</v>
      </c>
      <c r="H267" s="5481" t="s">
        <v>28</v>
      </c>
      <c r="I267" s="5481" t="s">
        <v>1622</v>
      </c>
    </row>
    <row customHeight="1" ht="11.25">
      <c r="A268" s="5481" t="s">
        <v>2249</v>
      </c>
      <c r="B268" s="5481" t="s">
        <v>16</v>
      </c>
      <c r="C268" s="5481" t="s">
        <v>2685</v>
      </c>
      <c r="D268" s="5481" t="s">
        <v>2686</v>
      </c>
      <c r="E268" s="5481" t="s">
        <v>2687</v>
      </c>
      <c r="F268" s="5481" t="s">
        <v>2261</v>
      </c>
      <c r="G268" s="5481" t="s">
        <v>28</v>
      </c>
      <c r="H268" s="5481" t="s">
        <v>28</v>
      </c>
      <c r="I268" s="5481" t="s">
        <v>1622</v>
      </c>
    </row>
    <row customHeight="1" ht="11.25">
      <c r="A269" s="5481" t="s">
        <v>2249</v>
      </c>
      <c r="B269" s="5481" t="s">
        <v>16</v>
      </c>
      <c r="C269" s="5481" t="s">
        <v>2688</v>
      </c>
      <c r="D269" s="5481" t="s">
        <v>2689</v>
      </c>
      <c r="E269" s="5481" t="s">
        <v>2690</v>
      </c>
      <c r="F269" s="5481" t="s">
        <v>2261</v>
      </c>
      <c r="G269" s="5481" t="s">
        <v>28</v>
      </c>
      <c r="H269" s="5481" t="s">
        <v>28</v>
      </c>
      <c r="I269" s="5481" t="s">
        <v>1622</v>
      </c>
    </row>
    <row customHeight="1" ht="11.25">
      <c r="A270" s="5481" t="s">
        <v>2249</v>
      </c>
      <c r="B270" s="5481" t="s">
        <v>16</v>
      </c>
      <c r="C270" s="5481" t="s">
        <v>2691</v>
      </c>
      <c r="D270" s="5481" t="s">
        <v>2692</v>
      </c>
      <c r="E270" s="5481" t="s">
        <v>2693</v>
      </c>
      <c r="F270" s="5481" t="s">
        <v>2253</v>
      </c>
      <c r="G270" s="5481" t="s">
        <v>28</v>
      </c>
      <c r="H270" s="5481" t="s">
        <v>28</v>
      </c>
      <c r="I270" s="5481" t="s">
        <v>1622</v>
      </c>
    </row>
    <row customHeight="1" ht="11.25">
      <c r="A271" s="5481" t="s">
        <v>2249</v>
      </c>
      <c r="B271" s="5481" t="s">
        <v>16</v>
      </c>
      <c r="C271" s="5481" t="s">
        <v>2694</v>
      </c>
      <c r="D271" s="5481" t="s">
        <v>2695</v>
      </c>
      <c r="E271" s="5481" t="s">
        <v>2696</v>
      </c>
      <c r="F271" s="5481" t="s">
        <v>2253</v>
      </c>
      <c r="G271" s="5481" t="s">
        <v>28</v>
      </c>
      <c r="H271" s="5481" t="s">
        <v>28</v>
      </c>
      <c r="I271" s="5481" t="s">
        <v>1622</v>
      </c>
    </row>
    <row customHeight="1" ht="11.25">
      <c r="A272" s="5481" t="s">
        <v>2249</v>
      </c>
      <c r="B272" s="5481" t="s">
        <v>16</v>
      </c>
      <c r="C272" s="5481" t="s">
        <v>2697</v>
      </c>
      <c r="D272" s="5481" t="s">
        <v>2698</v>
      </c>
      <c r="E272" s="5481" t="s">
        <v>2699</v>
      </c>
      <c r="F272" s="5481" t="s">
        <v>53</v>
      </c>
      <c r="G272" s="5481" t="s">
        <v>28</v>
      </c>
      <c r="H272" s="5481" t="s">
        <v>28</v>
      </c>
      <c r="I272" s="5481" t="s">
        <v>1622</v>
      </c>
    </row>
    <row customHeight="1" ht="11.25">
      <c r="A273" s="5481" t="s">
        <v>2249</v>
      </c>
      <c r="B273" s="5481" t="s">
        <v>16</v>
      </c>
      <c r="C273" s="5481" t="s">
        <v>2512</v>
      </c>
      <c r="D273" s="5481" t="s">
        <v>2513</v>
      </c>
      <c r="E273" s="5481" t="s">
        <v>2514</v>
      </c>
      <c r="F273" s="5481" t="s">
        <v>2307</v>
      </c>
      <c r="G273" s="5481" t="s">
        <v>2515</v>
      </c>
      <c r="H273" s="5481" t="s">
        <v>28</v>
      </c>
      <c r="I273" s="5481" t="s">
        <v>1622</v>
      </c>
    </row>
    <row customHeight="1" ht="11.25">
      <c r="A274" s="5481" t="s">
        <v>2249</v>
      </c>
      <c r="B274" s="5481" t="s">
        <v>16</v>
      </c>
      <c r="C274" s="5481" t="s">
        <v>28</v>
      </c>
      <c r="D274" s="5481" t="s">
        <v>2525</v>
      </c>
      <c r="E274" s="5481" t="s">
        <v>2526</v>
      </c>
      <c r="F274" s="5481" t="s">
        <v>2253</v>
      </c>
      <c r="G274" s="5481" t="s">
        <v>28</v>
      </c>
      <c r="H274" s="5481" t="s">
        <v>28</v>
      </c>
      <c r="I274" s="548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38E01-4684-D72A-91E6-F0A739370AE4}"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2700</v>
      </c>
      <c r="B1" s="118" t="s">
        <v>2701</v>
      </c>
      <c r="C1" s="118" t="s">
        <v>2702</v>
      </c>
      <c r="D1" s="118" t="s">
        <v>2703</v>
      </c>
      <c r="E1" s="0" t="s">
        <v>2704</v>
      </c>
      <c r="F1" s="0" t="s">
        <v>2705</v>
      </c>
      <c r="G1" s="0" t="s">
        <v>2706</v>
      </c>
    </row>
    <row customHeight="1" ht="11.25">
      <c r="A2" s="429" t="s">
        <v>16</v>
      </c>
      <c r="B2" s="0" t="s">
        <v>2707</v>
      </c>
      <c r="C2" s="0" t="s">
        <v>2708</v>
      </c>
      <c r="D2" s="0" t="s">
        <v>2707</v>
      </c>
      <c r="E2" s="0" t="s">
        <v>2708</v>
      </c>
      <c r="F2" s="0" t="s">
        <v>2709</v>
      </c>
      <c r="G2" s="0" t="s">
        <v>110</v>
      </c>
    </row>
    <row customHeight="1" ht="11.25">
      <c r="A3" s="429" t="s">
        <v>16</v>
      </c>
      <c r="B3" s="0" t="s">
        <v>2710</v>
      </c>
      <c r="C3" s="0" t="s">
        <v>2711</v>
      </c>
      <c r="D3" s="0" t="s">
        <v>2710</v>
      </c>
      <c r="E3" s="0" t="s">
        <v>2711</v>
      </c>
      <c r="F3" s="0" t="s">
        <v>2709</v>
      </c>
      <c r="G3" s="0" t="s">
        <v>111</v>
      </c>
    </row>
    <row customHeight="1" ht="11.25">
      <c r="A4" s="429" t="s">
        <v>16</v>
      </c>
      <c r="B4" s="0" t="s">
        <v>2712</v>
      </c>
      <c r="C4" s="0" t="s">
        <v>2713</v>
      </c>
      <c r="D4" s="0" t="s">
        <v>2712</v>
      </c>
      <c r="E4" s="0" t="s">
        <v>2713</v>
      </c>
      <c r="F4" s="0" t="s">
        <v>2709</v>
      </c>
      <c r="G4" s="0" t="s">
        <v>91</v>
      </c>
    </row>
    <row customHeight="1" ht="11.25">
      <c r="A5" s="429" t="s">
        <v>16</v>
      </c>
      <c r="B5" s="0" t="s">
        <v>2714</v>
      </c>
      <c r="C5" s="0" t="s">
        <v>2715</v>
      </c>
      <c r="D5" s="0" t="s">
        <v>2714</v>
      </c>
      <c r="E5" s="0" t="s">
        <v>2715</v>
      </c>
      <c r="F5" s="0" t="s">
        <v>2709</v>
      </c>
      <c r="G5" s="0" t="s">
        <v>92</v>
      </c>
    </row>
    <row customHeight="1" ht="11.25">
      <c r="A6" s="429" t="s">
        <v>16</v>
      </c>
      <c r="B6" s="0" t="s">
        <v>2716</v>
      </c>
      <c r="C6" s="0" t="s">
        <v>2717</v>
      </c>
      <c r="D6" s="0" t="s">
        <v>2716</v>
      </c>
      <c r="E6" s="0" t="s">
        <v>2717</v>
      </c>
      <c r="F6" s="0" t="s">
        <v>2709</v>
      </c>
      <c r="G6" s="0" t="s">
        <v>112</v>
      </c>
    </row>
    <row customHeight="1" ht="11.25">
      <c r="A7" s="429" t="s">
        <v>16</v>
      </c>
      <c r="B7" s="0" t="s">
        <v>2718</v>
      </c>
      <c r="C7" s="0" t="s">
        <v>2719</v>
      </c>
      <c r="D7" s="0" t="s">
        <v>2718</v>
      </c>
      <c r="E7" s="0" t="s">
        <v>2719</v>
      </c>
      <c r="F7" s="0" t="s">
        <v>2709</v>
      </c>
      <c r="G7" s="0" t="s">
        <v>93</v>
      </c>
    </row>
    <row customHeight="1" ht="11.25">
      <c r="A8" s="429" t="s">
        <v>16</v>
      </c>
      <c r="B8" s="0" t="s">
        <v>2720</v>
      </c>
      <c r="C8" s="0" t="s">
        <v>2721</v>
      </c>
      <c r="D8" s="0" t="s">
        <v>2720</v>
      </c>
      <c r="E8" s="0" t="s">
        <v>2721</v>
      </c>
      <c r="F8" s="0" t="s">
        <v>2709</v>
      </c>
      <c r="G8" s="0" t="s">
        <v>94</v>
      </c>
    </row>
    <row customHeight="1" ht="11.25">
      <c r="A9" s="429" t="s">
        <v>16</v>
      </c>
      <c r="B9" s="0" t="s">
        <v>2722</v>
      </c>
      <c r="C9" s="0" t="s">
        <v>2723</v>
      </c>
      <c r="D9" s="0" t="s">
        <v>2722</v>
      </c>
      <c r="E9" s="0" t="s">
        <v>2723</v>
      </c>
      <c r="F9" s="0" t="s">
        <v>2709</v>
      </c>
      <c r="G9" s="0" t="s">
        <v>113</v>
      </c>
    </row>
    <row customHeight="1" ht="11.25">
      <c r="A10" s="429" t="s">
        <v>16</v>
      </c>
      <c r="B10" s="0" t="s">
        <v>2724</v>
      </c>
      <c r="C10" s="0" t="s">
        <v>2725</v>
      </c>
      <c r="D10" s="0" t="s">
        <v>2724</v>
      </c>
      <c r="E10" s="0" t="s">
        <v>2725</v>
      </c>
      <c r="F10" s="0" t="s">
        <v>2709</v>
      </c>
      <c r="G10" s="0" t="s">
        <v>149</v>
      </c>
    </row>
    <row customHeight="1" ht="11.25">
      <c r="A11" s="429" t="s">
        <v>16</v>
      </c>
      <c r="B11" s="0" t="s">
        <v>2726</v>
      </c>
      <c r="C11" s="0" t="s">
        <v>2727</v>
      </c>
      <c r="D11" s="0" t="s">
        <v>2726</v>
      </c>
      <c r="E11" s="0" t="s">
        <v>2727</v>
      </c>
      <c r="F11" s="0" t="s">
        <v>2709</v>
      </c>
      <c r="G11" s="0" t="s">
        <v>150</v>
      </c>
    </row>
    <row customHeight="1" ht="11.25">
      <c r="A12" s="429" t="s">
        <v>16</v>
      </c>
      <c r="B12" s="0" t="s">
        <v>101</v>
      </c>
      <c r="C12" s="0" t="s">
        <v>102</v>
      </c>
      <c r="D12" s="0" t="s">
        <v>101</v>
      </c>
      <c r="E12" s="0" t="s">
        <v>102</v>
      </c>
      <c r="F12" s="0" t="s">
        <v>2709</v>
      </c>
      <c r="G12" s="0" t="s">
        <v>100</v>
      </c>
    </row>
    <row customHeight="1" ht="11.25">
      <c r="A13" s="429" t="s">
        <v>16</v>
      </c>
      <c r="B13" s="0" t="s">
        <v>2728</v>
      </c>
      <c r="C13" s="0" t="s">
        <v>2729</v>
      </c>
      <c r="D13" s="0" t="s">
        <v>2728</v>
      </c>
      <c r="E13" s="0" t="s">
        <v>2729</v>
      </c>
      <c r="F13" s="0" t="s">
        <v>2709</v>
      </c>
      <c r="G13" s="0" t="s">
        <v>151</v>
      </c>
    </row>
    <row customHeight="1" ht="11.25">
      <c r="A14" s="429" t="s">
        <v>16</v>
      </c>
      <c r="B14" s="0" t="s">
        <v>2730</v>
      </c>
      <c r="C14" s="0" t="s">
        <v>2731</v>
      </c>
      <c r="D14" s="0" t="s">
        <v>2730</v>
      </c>
      <c r="E14" s="0" t="s">
        <v>2731</v>
      </c>
      <c r="F14" s="0" t="s">
        <v>2709</v>
      </c>
      <c r="G14" s="0" t="s">
        <v>152</v>
      </c>
    </row>
    <row customHeight="1" ht="11.25">
      <c r="A15" s="429" t="s">
        <v>16</v>
      </c>
      <c r="B15" s="0" t="s">
        <v>2732</v>
      </c>
      <c r="C15" s="0" t="s">
        <v>2733</v>
      </c>
      <c r="D15" s="0" t="s">
        <v>2732</v>
      </c>
      <c r="E15" s="0" t="s">
        <v>2733</v>
      </c>
      <c r="F15" s="0" t="s">
        <v>2709</v>
      </c>
      <c r="G15" s="0" t="s">
        <v>153</v>
      </c>
    </row>
    <row customHeight="1" ht="11.25">
      <c r="A16" s="429" t="s">
        <v>16</v>
      </c>
      <c r="B16" s="0" t="s">
        <v>2734</v>
      </c>
      <c r="C16" s="0" t="s">
        <v>2735</v>
      </c>
      <c r="D16" s="0" t="s">
        <v>2734</v>
      </c>
      <c r="E16" s="0" t="s">
        <v>2735</v>
      </c>
      <c r="F16" s="0" t="s">
        <v>2709</v>
      </c>
      <c r="G16" s="0" t="s">
        <v>1465</v>
      </c>
    </row>
    <row customHeight="1" ht="11.25">
      <c r="A17" s="429" t="s">
        <v>16</v>
      </c>
      <c r="B17" s="0" t="s">
        <v>2736</v>
      </c>
      <c r="C17" s="0" t="s">
        <v>2737</v>
      </c>
      <c r="D17" s="0" t="s">
        <v>2736</v>
      </c>
      <c r="E17" s="0" t="s">
        <v>2737</v>
      </c>
      <c r="F17" s="0" t="s">
        <v>2709</v>
      </c>
      <c r="G17" s="0" t="s">
        <v>1471</v>
      </c>
    </row>
    <row customHeight="1" ht="11.25">
      <c r="A18" s="429" t="s">
        <v>16</v>
      </c>
      <c r="B18" s="0" t="s">
        <v>2738</v>
      </c>
      <c r="C18" s="0" t="s">
        <v>2739</v>
      </c>
      <c r="D18" s="0" t="s">
        <v>2738</v>
      </c>
      <c r="E18" s="0" t="s">
        <v>2739</v>
      </c>
      <c r="F18" s="0" t="s">
        <v>2709</v>
      </c>
      <c r="G18" s="0" t="s">
        <v>1483</v>
      </c>
    </row>
    <row customHeight="1" ht="11.25">
      <c r="A19" s="429" t="s">
        <v>16</v>
      </c>
      <c r="B19" s="0" t="s">
        <v>2740</v>
      </c>
      <c r="C19" s="0" t="s">
        <v>2741</v>
      </c>
      <c r="D19" s="0" t="s">
        <v>2740</v>
      </c>
      <c r="E19" s="0" t="s">
        <v>2741</v>
      </c>
      <c r="F19" s="0" t="s">
        <v>2709</v>
      </c>
      <c r="G19" s="0" t="s">
        <v>1497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3ADBC-9892-578D-A715-5DFE83496617}"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857" width="13.8515625" customWidth="1"/>
    <col min="2" max="2" style="4857" width="10.421875" customWidth="1"/>
    <col min="3" max="3" style="4857" width="7.57421875" customWidth="1"/>
    <col min="4" max="4" style="4857" width="13.8515625" customWidth="1"/>
    <col min="5" max="5" style="4857" width="11.57421875" customWidth="1"/>
    <col min="6" max="6" style="4857" width="16.28125" customWidth="1"/>
    <col min="7" max="7" style="4857" width="16.00390625" customWidth="1"/>
    <col min="8" max="9" style="4857" width="16.140625" customWidth="1"/>
  </cols>
  <sheetData>
    <row customHeight="1" ht="11.25">
      <c r="A1" s="891" t="s">
        <v>2742</v>
      </c>
      <c r="B1" s="891" t="s">
        <v>2743</v>
      </c>
      <c r="C1" s="1215" t="s">
        <v>2744</v>
      </c>
      <c r="D1" s="891" t="s">
        <v>2745</v>
      </c>
      <c r="E1" s="891" t="s">
        <v>2746</v>
      </c>
      <c r="F1" s="1215" t="s">
        <v>2747</v>
      </c>
      <c r="G1" s="1215" t="s">
        <v>2748</v>
      </c>
      <c r="H1" s="1215" t="s">
        <v>2749</v>
      </c>
      <c r="I1" s="1215" t="s">
        <v>2750</v>
      </c>
    </row>
    <row customHeight="1" ht="11.25">
      <c r="A2" s="5483" t="s">
        <v>110</v>
      </c>
      <c r="B2" s="5483" t="s">
        <v>2751</v>
      </c>
      <c r="C2" s="5483" t="s">
        <v>28</v>
      </c>
      <c r="D2" s="5483" t="s">
        <v>2752</v>
      </c>
      <c r="E2" s="5483" t="s">
        <v>2753</v>
      </c>
      <c r="F2" s="5483" t="s">
        <v>28</v>
      </c>
      <c r="G2" s="5483" t="s">
        <v>28</v>
      </c>
      <c r="H2" s="5483" t="s">
        <v>28</v>
      </c>
      <c r="I2" s="5483" t="s">
        <v>28</v>
      </c>
    </row>
    <row customHeight="1" ht="11.25">
      <c r="A3" s="5483" t="s">
        <v>111</v>
      </c>
      <c r="B3" s="5483" t="s">
        <v>2754</v>
      </c>
      <c r="C3" s="5483" t="s">
        <v>28</v>
      </c>
      <c r="D3" s="5483" t="s">
        <v>2755</v>
      </c>
      <c r="E3" s="5483" t="s">
        <v>2756</v>
      </c>
      <c r="F3" s="5483" t="s">
        <v>28</v>
      </c>
      <c r="G3" s="5483" t="s">
        <v>28</v>
      </c>
      <c r="H3" s="5483" t="s">
        <v>28</v>
      </c>
      <c r="I3" s="5483" t="s">
        <v>28</v>
      </c>
    </row>
    <row customHeight="1" ht="11.25">
      <c r="A4" s="5483" t="s">
        <v>91</v>
      </c>
      <c r="B4" s="5483" t="s">
        <v>2757</v>
      </c>
      <c r="C4" s="5483" t="s">
        <v>28</v>
      </c>
      <c r="D4" s="5483" t="s">
        <v>2755</v>
      </c>
      <c r="E4" s="5483" t="s">
        <v>2753</v>
      </c>
      <c r="F4" s="5483" t="s">
        <v>28</v>
      </c>
      <c r="G4" s="5483" t="s">
        <v>28</v>
      </c>
      <c r="H4" s="5483" t="s">
        <v>28</v>
      </c>
      <c r="I4" s="5483" t="s">
        <v>28</v>
      </c>
    </row>
    <row customHeight="1" ht="11.25">
      <c r="A5" s="5483" t="s">
        <v>92</v>
      </c>
      <c r="B5" s="5483" t="s">
        <v>2758</v>
      </c>
      <c r="C5" s="5483" t="s">
        <v>28</v>
      </c>
      <c r="D5" s="5483" t="s">
        <v>2759</v>
      </c>
      <c r="E5" s="5483" t="s">
        <v>2760</v>
      </c>
      <c r="F5" s="5483" t="s">
        <v>28</v>
      </c>
      <c r="G5" s="5483" t="s">
        <v>28</v>
      </c>
      <c r="H5" s="5483" t="s">
        <v>28</v>
      </c>
      <c r="I5" s="5483" t="s">
        <v>28</v>
      </c>
    </row>
    <row customHeight="1" ht="11.25">
      <c r="A6" s="5483" t="s">
        <v>112</v>
      </c>
      <c r="B6" s="5483" t="s">
        <v>2761</v>
      </c>
      <c r="C6" s="5483" t="s">
        <v>28</v>
      </c>
      <c r="D6" s="5483" t="s">
        <v>2755</v>
      </c>
      <c r="E6" s="5483" t="s">
        <v>2756</v>
      </c>
      <c r="F6" s="5483" t="s">
        <v>28</v>
      </c>
      <c r="G6" s="5483" t="s">
        <v>28</v>
      </c>
      <c r="H6" s="5483" t="s">
        <v>28</v>
      </c>
      <c r="I6" s="5483" t="s">
        <v>28</v>
      </c>
    </row>
    <row customHeight="1" ht="11.25">
      <c r="A7" s="5483" t="s">
        <v>93</v>
      </c>
      <c r="B7" s="5483" t="s">
        <v>2762</v>
      </c>
      <c r="C7" s="5483" t="s">
        <v>28</v>
      </c>
      <c r="D7" s="5483" t="s">
        <v>2755</v>
      </c>
      <c r="E7" s="5483" t="s">
        <v>2756</v>
      </c>
      <c r="F7" s="5483" t="s">
        <v>28</v>
      </c>
      <c r="G7" s="5483" t="s">
        <v>28</v>
      </c>
      <c r="H7" s="5483" t="s">
        <v>28</v>
      </c>
      <c r="I7" s="5483" t="s">
        <v>28</v>
      </c>
    </row>
    <row customHeight="1" ht="11.25">
      <c r="A8" s="5483" t="s">
        <v>94</v>
      </c>
      <c r="B8" s="5483" t="s">
        <v>2763</v>
      </c>
      <c r="C8" s="5483" t="s">
        <v>28</v>
      </c>
      <c r="D8" s="5483" t="s">
        <v>2755</v>
      </c>
      <c r="E8" s="5483" t="s">
        <v>2764</v>
      </c>
      <c r="F8" s="5483" t="s">
        <v>28</v>
      </c>
      <c r="G8" s="5483" t="s">
        <v>28</v>
      </c>
      <c r="H8" s="5483" t="s">
        <v>28</v>
      </c>
      <c r="I8" s="5483" t="s">
        <v>28</v>
      </c>
    </row>
    <row customHeight="1" ht="11.25">
      <c r="A9" s="5483" t="s">
        <v>113</v>
      </c>
      <c r="B9" s="5483" t="s">
        <v>2765</v>
      </c>
      <c r="C9" s="5483" t="s">
        <v>28</v>
      </c>
      <c r="D9" s="5483" t="s">
        <v>2755</v>
      </c>
      <c r="E9" s="5483" t="s">
        <v>2756</v>
      </c>
      <c r="F9" s="5483" t="s">
        <v>28</v>
      </c>
      <c r="G9" s="5483" t="s">
        <v>28</v>
      </c>
      <c r="H9" s="5483" t="s">
        <v>28</v>
      </c>
      <c r="I9" s="5483" t="s">
        <v>28</v>
      </c>
    </row>
    <row customHeight="1" ht="11.25">
      <c r="A10" s="5483" t="s">
        <v>149</v>
      </c>
      <c r="B10" s="5483" t="s">
        <v>2766</v>
      </c>
      <c r="C10" s="5483" t="s">
        <v>28</v>
      </c>
      <c r="D10" s="5483" t="s">
        <v>2755</v>
      </c>
      <c r="E10" s="5483" t="s">
        <v>2764</v>
      </c>
      <c r="F10" s="5483" t="s">
        <v>28</v>
      </c>
      <c r="G10" s="5483" t="s">
        <v>28</v>
      </c>
      <c r="H10" s="5483" t="s">
        <v>28</v>
      </c>
      <c r="I10" s="5483" t="s">
        <v>28</v>
      </c>
    </row>
    <row customHeight="1" ht="11.25">
      <c r="A11" s="5483" t="s">
        <v>150</v>
      </c>
      <c r="B11" s="5483" t="s">
        <v>2767</v>
      </c>
      <c r="C11" s="5483" t="s">
        <v>28</v>
      </c>
      <c r="D11" s="5483" t="s">
        <v>2752</v>
      </c>
      <c r="E11" s="5483" t="s">
        <v>2753</v>
      </c>
      <c r="F11" s="5483" t="s">
        <v>28</v>
      </c>
      <c r="G11" s="5483" t="s">
        <v>28</v>
      </c>
      <c r="H11" s="5483" t="s">
        <v>28</v>
      </c>
      <c r="I11" s="5483" t="s">
        <v>28</v>
      </c>
    </row>
    <row customHeight="1" ht="11.25">
      <c r="A12" s="5483" t="s">
        <v>100</v>
      </c>
      <c r="B12" s="5483" t="s">
        <v>2768</v>
      </c>
      <c r="C12" s="5483" t="s">
        <v>28</v>
      </c>
      <c r="D12" s="5483" t="s">
        <v>2752</v>
      </c>
      <c r="E12" s="5483" t="s">
        <v>2753</v>
      </c>
      <c r="F12" s="5483" t="s">
        <v>28</v>
      </c>
      <c r="G12" s="5483" t="s">
        <v>28</v>
      </c>
      <c r="H12" s="5483" t="s">
        <v>28</v>
      </c>
      <c r="I12" s="5483" t="s">
        <v>28</v>
      </c>
    </row>
    <row customHeight="1" ht="11.25">
      <c r="A13" s="5483" t="s">
        <v>151</v>
      </c>
      <c r="B13" s="5483" t="s">
        <v>2769</v>
      </c>
      <c r="C13" s="5483" t="s">
        <v>28</v>
      </c>
      <c r="D13" s="5483" t="s">
        <v>2770</v>
      </c>
      <c r="E13" s="5483" t="s">
        <v>2771</v>
      </c>
      <c r="F13" s="5483" t="s">
        <v>28</v>
      </c>
      <c r="G13" s="5483" t="s">
        <v>28</v>
      </c>
      <c r="H13" s="5483" t="s">
        <v>28</v>
      </c>
      <c r="I13" s="5483" t="s">
        <v>28</v>
      </c>
    </row>
    <row customHeight="1" ht="11.25">
      <c r="A14" s="5483" t="s">
        <v>152</v>
      </c>
      <c r="B14" s="5483" t="s">
        <v>2772</v>
      </c>
      <c r="C14" s="5483" t="s">
        <v>28</v>
      </c>
      <c r="D14" s="5483" t="s">
        <v>2770</v>
      </c>
      <c r="E14" s="5483" t="s">
        <v>2771</v>
      </c>
      <c r="F14" s="5483" t="s">
        <v>28</v>
      </c>
      <c r="G14" s="5483" t="s">
        <v>28</v>
      </c>
      <c r="H14" s="5483" t="s">
        <v>28</v>
      </c>
      <c r="I14" s="548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8EB09-4C92-991A-2B5B-98A38C0B50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BBFE8-8D8D-E707-E13C-CEC8A457FA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84" width="9.140625"/>
  </cols>
  <sheetData>
    <row customHeight="1" ht="11.25">
      <c r="A1" s="239" t="s">
        <v>131</v>
      </c>
      <c r="B1" s="239" t="s">
        <v>2773</v>
      </c>
    </row>
    <row customHeight="1" ht="11.25">
      <c r="A2" s="118" t="s">
        <v>99</v>
      </c>
      <c r="B2" s="118" t="s">
        <v>2774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645BE-4F7E-DF5A-E327-3DBD4844DF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7" width="9.140625"/>
    <col min="2" max="2" style="4857" width="65.28125" customWidth="1"/>
  </cols>
  <sheetData>
    <row customHeight="1" ht="11.25">
      <c r="A1" s="891" t="s">
        <v>2775</v>
      </c>
      <c r="B1" s="891" t="s">
        <v>2776</v>
      </c>
    </row>
    <row customHeight="1" ht="11.25">
      <c r="A2" s="891">
        <v>4213775</v>
      </c>
      <c r="B2" s="891" t="s">
        <v>1225</v>
      </c>
    </row>
    <row customHeight="1" ht="11.25">
      <c r="A3" s="891">
        <v>4213784</v>
      </c>
      <c r="B3" s="891" t="s">
        <v>1259</v>
      </c>
    </row>
    <row customHeight="1" ht="11.25">
      <c r="A4" s="891">
        <v>4213781</v>
      </c>
      <c r="B4" s="891" t="s">
        <v>1252</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1390</v>
      </c>
    </row>
    <row customHeight="1" ht="11.25">
      <c r="A10" s="891">
        <v>4213783</v>
      </c>
      <c r="B10" s="891" t="s">
        <v>1405</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6AB53-65C9-05A1-0B99-CAB32D456AF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57" width="9.140625"/>
    <col min="2" max="2" style="4857" width="65.28125" customWidth="1"/>
  </cols>
  <sheetData>
    <row customHeight="1" ht="11.25">
      <c r="A1" s="891" t="s">
        <v>2775</v>
      </c>
      <c r="B1" s="891" t="s">
        <v>2777</v>
      </c>
    </row>
    <row customHeight="1" ht="11.25">
      <c r="A2" s="891" t="s">
        <v>2778</v>
      </c>
      <c r="B2" s="891" t="s">
        <v>1506</v>
      </c>
    </row>
    <row customHeight="1" ht="11.25">
      <c r="A3" s="891" t="s">
        <v>2779</v>
      </c>
      <c r="B3" s="891" t="s">
        <v>1515</v>
      </c>
    </row>
    <row customHeight="1" ht="11.25">
      <c r="A4" s="891" t="s">
        <v>2780</v>
      </c>
      <c r="B4" s="891"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A234A-8645-8FC7-3FDF-51F768DA93D4}"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2700</v>
      </c>
      <c r="B1" s="429" t="s">
        <v>2701</v>
      </c>
      <c r="C1" s="429" t="s">
        <v>2702</v>
      </c>
      <c r="D1" s="429" t="s">
        <v>2703</v>
      </c>
      <c r="E1" s="0" t="s">
        <v>2704</v>
      </c>
      <c r="F1" s="0" t="s">
        <v>2705</v>
      </c>
      <c r="G1" s="0" t="s">
        <v>2706</v>
      </c>
    </row>
    <row customHeight="1" ht="11.25">
      <c r="A2" s="0" t="s">
        <v>16</v>
      </c>
      <c r="B2" s="0" t="s">
        <v>2707</v>
      </c>
      <c r="C2" s="0" t="s">
        <v>2708</v>
      </c>
      <c r="D2" s="0" t="s">
        <v>2707</v>
      </c>
      <c r="E2" s="0" t="s">
        <v>2708</v>
      </c>
      <c r="F2" s="0" t="s">
        <v>2709</v>
      </c>
      <c r="G2" s="0" t="s">
        <v>110</v>
      </c>
    </row>
    <row customHeight="1" ht="11.25">
      <c r="A3" s="0" t="s">
        <v>16</v>
      </c>
      <c r="B3" s="0" t="s">
        <v>2710</v>
      </c>
      <c r="C3" s="0" t="s">
        <v>2711</v>
      </c>
      <c r="D3" s="0" t="s">
        <v>2710</v>
      </c>
      <c r="E3" s="0" t="s">
        <v>2711</v>
      </c>
      <c r="F3" s="0" t="s">
        <v>2709</v>
      </c>
      <c r="G3" s="0" t="s">
        <v>111</v>
      </c>
    </row>
    <row customHeight="1" ht="11.25">
      <c r="A4" s="0" t="s">
        <v>16</v>
      </c>
      <c r="B4" s="0" t="s">
        <v>2712</v>
      </c>
      <c r="C4" s="0" t="s">
        <v>2713</v>
      </c>
      <c r="D4" s="0" t="s">
        <v>2712</v>
      </c>
      <c r="E4" s="0" t="s">
        <v>2713</v>
      </c>
      <c r="F4" s="0" t="s">
        <v>2709</v>
      </c>
      <c r="G4" s="0" t="s">
        <v>91</v>
      </c>
    </row>
    <row customHeight="1" ht="11.25">
      <c r="A5" s="0" t="s">
        <v>16</v>
      </c>
      <c r="B5" s="0" t="s">
        <v>2714</v>
      </c>
      <c r="C5" s="0" t="s">
        <v>2715</v>
      </c>
      <c r="D5" s="0" t="s">
        <v>2714</v>
      </c>
      <c r="E5" s="0" t="s">
        <v>2715</v>
      </c>
      <c r="F5" s="0" t="s">
        <v>2709</v>
      </c>
      <c r="G5" s="0" t="s">
        <v>92</v>
      </c>
    </row>
    <row customHeight="1" ht="11.25">
      <c r="A6" s="0" t="s">
        <v>16</v>
      </c>
      <c r="B6" s="0" t="s">
        <v>2716</v>
      </c>
      <c r="C6" s="0" t="s">
        <v>2717</v>
      </c>
      <c r="D6" s="0" t="s">
        <v>2716</v>
      </c>
      <c r="E6" s="0" t="s">
        <v>2717</v>
      </c>
      <c r="F6" s="0" t="s">
        <v>2709</v>
      </c>
      <c r="G6" s="0" t="s">
        <v>112</v>
      </c>
    </row>
    <row customHeight="1" ht="11.25">
      <c r="A7" s="0" t="s">
        <v>16</v>
      </c>
      <c r="B7" s="0" t="s">
        <v>2718</v>
      </c>
      <c r="C7" s="0" t="s">
        <v>2719</v>
      </c>
      <c r="D7" s="0" t="s">
        <v>2718</v>
      </c>
      <c r="E7" s="0" t="s">
        <v>2719</v>
      </c>
      <c r="F7" s="0" t="s">
        <v>2709</v>
      </c>
      <c r="G7" s="0" t="s">
        <v>93</v>
      </c>
    </row>
    <row customHeight="1" ht="11.25">
      <c r="A8" s="0" t="s">
        <v>16</v>
      </c>
      <c r="B8" s="0" t="s">
        <v>2720</v>
      </c>
      <c r="C8" s="0" t="s">
        <v>2721</v>
      </c>
      <c r="D8" s="0" t="s">
        <v>2720</v>
      </c>
      <c r="E8" s="0" t="s">
        <v>2721</v>
      </c>
      <c r="F8" s="0" t="s">
        <v>2709</v>
      </c>
      <c r="G8" s="0" t="s">
        <v>94</v>
      </c>
    </row>
    <row customHeight="1" ht="11.25">
      <c r="A9" s="0" t="s">
        <v>16</v>
      </c>
      <c r="B9" s="0" t="s">
        <v>2722</v>
      </c>
      <c r="C9" s="0" t="s">
        <v>2723</v>
      </c>
      <c r="D9" s="0" t="s">
        <v>2722</v>
      </c>
      <c r="E9" s="0" t="s">
        <v>2723</v>
      </c>
      <c r="F9" s="0" t="s">
        <v>2709</v>
      </c>
      <c r="G9" s="0" t="s">
        <v>113</v>
      </c>
    </row>
    <row customHeight="1" ht="11.25">
      <c r="A10" s="0" t="s">
        <v>16</v>
      </c>
      <c r="B10" s="0" t="s">
        <v>2724</v>
      </c>
      <c r="C10" s="0" t="s">
        <v>2725</v>
      </c>
      <c r="D10" s="0" t="s">
        <v>2724</v>
      </c>
      <c r="E10" s="0" t="s">
        <v>2725</v>
      </c>
      <c r="F10" s="0" t="s">
        <v>2709</v>
      </c>
      <c r="G10" s="0" t="s">
        <v>149</v>
      </c>
    </row>
    <row customHeight="1" ht="11.25">
      <c r="A11" s="0" t="s">
        <v>16</v>
      </c>
      <c r="B11" s="0" t="s">
        <v>2726</v>
      </c>
      <c r="C11" s="0" t="s">
        <v>2727</v>
      </c>
      <c r="D11" s="0" t="s">
        <v>2726</v>
      </c>
      <c r="E11" s="0" t="s">
        <v>2727</v>
      </c>
      <c r="F11" s="0" t="s">
        <v>2709</v>
      </c>
      <c r="G11" s="0" t="s">
        <v>150</v>
      </c>
    </row>
    <row customHeight="1" ht="11.25">
      <c r="A12" s="0" t="s">
        <v>16</v>
      </c>
      <c r="B12" s="0" t="s">
        <v>101</v>
      </c>
      <c r="C12" s="0" t="s">
        <v>102</v>
      </c>
      <c r="D12" s="0" t="s">
        <v>101</v>
      </c>
      <c r="E12" s="0" t="s">
        <v>102</v>
      </c>
      <c r="F12" s="0" t="s">
        <v>2709</v>
      </c>
      <c r="G12" s="0" t="s">
        <v>100</v>
      </c>
    </row>
    <row customHeight="1" ht="11.25">
      <c r="A13" s="0" t="s">
        <v>16</v>
      </c>
      <c r="B13" s="0" t="s">
        <v>2728</v>
      </c>
      <c r="C13" s="0" t="s">
        <v>2729</v>
      </c>
      <c r="D13" s="0" t="s">
        <v>2728</v>
      </c>
      <c r="E13" s="0" t="s">
        <v>2729</v>
      </c>
      <c r="F13" s="0" t="s">
        <v>2709</v>
      </c>
      <c r="G13" s="0" t="s">
        <v>151</v>
      </c>
    </row>
    <row customHeight="1" ht="11.25">
      <c r="A14" s="0" t="s">
        <v>16</v>
      </c>
      <c r="B14" s="0" t="s">
        <v>2730</v>
      </c>
      <c r="C14" s="0" t="s">
        <v>2731</v>
      </c>
      <c r="D14" s="0" t="s">
        <v>2730</v>
      </c>
      <c r="E14" s="0" t="s">
        <v>2731</v>
      </c>
      <c r="F14" s="0" t="s">
        <v>2709</v>
      </c>
      <c r="G14" s="0" t="s">
        <v>152</v>
      </c>
    </row>
    <row customHeight="1" ht="11.25">
      <c r="A15" s="0" t="s">
        <v>16</v>
      </c>
      <c r="B15" s="0" t="s">
        <v>2732</v>
      </c>
      <c r="C15" s="0" t="s">
        <v>2733</v>
      </c>
      <c r="D15" s="0" t="s">
        <v>2732</v>
      </c>
      <c r="E15" s="0" t="s">
        <v>2733</v>
      </c>
      <c r="F15" s="0" t="s">
        <v>2709</v>
      </c>
      <c r="G15" s="0" t="s">
        <v>153</v>
      </c>
    </row>
    <row customHeight="1" ht="11.25">
      <c r="A16" s="0" t="s">
        <v>16</v>
      </c>
      <c r="B16" s="0" t="s">
        <v>2734</v>
      </c>
      <c r="C16" s="0" t="s">
        <v>2735</v>
      </c>
      <c r="D16" s="0" t="s">
        <v>2734</v>
      </c>
      <c r="E16" s="0" t="s">
        <v>2735</v>
      </c>
      <c r="F16" s="0" t="s">
        <v>2709</v>
      </c>
      <c r="G16" s="0" t="s">
        <v>1465</v>
      </c>
    </row>
    <row customHeight="1" ht="11.25">
      <c r="A17" s="0" t="s">
        <v>16</v>
      </c>
      <c r="B17" s="0" t="s">
        <v>2736</v>
      </c>
      <c r="C17" s="0" t="s">
        <v>2737</v>
      </c>
      <c r="D17" s="0" t="s">
        <v>2736</v>
      </c>
      <c r="E17" s="0" t="s">
        <v>2737</v>
      </c>
      <c r="F17" s="0" t="s">
        <v>2709</v>
      </c>
      <c r="G17" s="0" t="s">
        <v>1471</v>
      </c>
    </row>
    <row customHeight="1" ht="11.25">
      <c r="A18" s="0" t="s">
        <v>16</v>
      </c>
      <c r="B18" s="0" t="s">
        <v>2738</v>
      </c>
      <c r="C18" s="0" t="s">
        <v>2739</v>
      </c>
      <c r="D18" s="0" t="s">
        <v>2738</v>
      </c>
      <c r="E18" s="0" t="s">
        <v>2739</v>
      </c>
      <c r="F18" s="0" t="s">
        <v>2709</v>
      </c>
      <c r="G18" s="0" t="s">
        <v>1483</v>
      </c>
    </row>
    <row customHeight="1" ht="11.25">
      <c r="A19" s="0" t="s">
        <v>16</v>
      </c>
      <c r="B19" s="0" t="s">
        <v>2740</v>
      </c>
      <c r="C19" s="0" t="s">
        <v>2741</v>
      </c>
      <c r="D19" s="0" t="s">
        <v>2740</v>
      </c>
      <c r="E19" s="0" t="s">
        <v>2741</v>
      </c>
      <c r="F19" s="0" t="s">
        <v>2709</v>
      </c>
      <c r="G19" s="0" t="s">
        <v>1497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0BEAD-694A-CB4B-9A71-E3AB1BF507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7" width="9.140625"/>
    <col min="2" max="2" style="4857" width="84.28125" customWidth="1"/>
    <col min="3" max="3" style="4857" width="9.140625"/>
  </cols>
  <sheetData>
    <row customHeight="1" ht="11.25">
      <c r="A1" s="891" t="s">
        <v>2781</v>
      </c>
      <c r="B1" s="891" t="s">
        <v>2782</v>
      </c>
      <c r="C1" s="891" t="s">
        <v>1169</v>
      </c>
    </row>
    <row customHeight="1" ht="11.25">
      <c r="A2" s="891">
        <v>4189678</v>
      </c>
      <c r="B2" s="891" t="s">
        <v>2783</v>
      </c>
      <c r="C2" s="891" t="s">
        <v>2784</v>
      </c>
    </row>
    <row customHeight="1" ht="11.25">
      <c r="A3" s="891">
        <v>4190415</v>
      </c>
      <c r="B3" s="891" t="s">
        <v>2785</v>
      </c>
      <c r="C3" s="891" t="s">
        <v>2784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5C67B-304D-724F-1451-6B553E1059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86" width="38.421875" customWidth="1"/>
    <col min="2" max="5" style="5486" width="9.140625"/>
  </cols>
  <sheetData>
    <row customHeight="1" ht="15">
      <c r="A1" s="219" t="s">
        <v>2786</v>
      </c>
      <c r="B1" s="219" t="s">
        <v>2787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6BE3F-7D03-3791-4283-A943E6CFEE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2788</v>
      </c>
      <c r="B1" s="0" t="b">
        <v>1</v>
      </c>
    </row>
    <row customHeight="1" ht="11.25">
      <c r="A2" s="0" t="s">
        <v>2789</v>
      </c>
      <c r="B2" s="0" t="b">
        <v>0</v>
      </c>
    </row>
    <row customHeight="1" ht="11.25">
      <c r="A3" s="0" t="s">
        <v>2790</v>
      </c>
      <c r="B3" s="0" t="b">
        <v>0</v>
      </c>
    </row>
    <row customHeight="1" ht="11.25">
      <c r="A4" s="0" t="s">
        <v>2791</v>
      </c>
      <c r="B4" s="0" t="b">
        <v>0</v>
      </c>
    </row>
    <row customHeight="1" ht="11.25">
      <c r="A5" s="0" t="s">
        <v>2792</v>
      </c>
      <c r="B5" s="0" t="b">
        <v>1</v>
      </c>
    </row>
    <row customHeight="1" ht="11.25">
      <c r="A6" s="0" t="s">
        <v>2793</v>
      </c>
      <c r="B6" s="0" t="b">
        <v>0</v>
      </c>
    </row>
    <row customHeight="1" ht="11.25">
      <c r="A7" s="0" t="s">
        <v>2794</v>
      </c>
      <c r="B7" s="0" t="b">
        <v>0</v>
      </c>
    </row>
    <row customHeight="1" ht="11.25">
      <c r="A8" s="0" t="s">
        <v>2795</v>
      </c>
      <c r="B8" s="0" t="b">
        <v>0</v>
      </c>
    </row>
    <row customHeight="1" ht="11.25">
      <c r="A9" s="0" t="s">
        <v>2796</v>
      </c>
      <c r="B9" s="0" t="b">
        <v>1</v>
      </c>
    </row>
    <row customHeight="1" ht="11.25">
      <c r="A10" s="0" t="s">
        <v>2797</v>
      </c>
      <c r="B10" s="0" t="b">
        <v>0</v>
      </c>
    </row>
    <row customHeight="1" ht="11.25">
      <c r="A11" s="0" t="s">
        <v>2798</v>
      </c>
      <c r="B11" s="0" t="b">
        <v>0</v>
      </c>
    </row>
    <row customHeight="1" ht="11.25">
      <c r="A12" s="0" t="s">
        <v>2799</v>
      </c>
      <c r="B12" s="0" t="b">
        <v>0</v>
      </c>
    </row>
    <row customHeight="1" ht="11.25">
      <c r="A13" s="0" t="s">
        <v>2800</v>
      </c>
      <c r="B13" s="0" t="b">
        <v>0</v>
      </c>
    </row>
    <row customHeight="1" ht="11.25">
      <c r="A14" s="0" t="s">
        <v>2801</v>
      </c>
      <c r="B14" s="0" t="b">
        <v>0</v>
      </c>
    </row>
    <row customHeight="1" ht="11.25">
      <c r="A15" s="0" t="s">
        <v>2802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99293-6D28-9F9A-817B-02651CBF3A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DF168-CB88-D3BA-748B-C9C71D834A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2803</v>
      </c>
      <c r="B1" s="123" t="s">
        <v>2804</v>
      </c>
    </row>
    <row customHeight="1" ht="11.25">
      <c r="A2" s="118" t="s">
        <v>2805</v>
      </c>
      <c r="B2" s="118" t="s">
        <v>2806</v>
      </c>
    </row>
    <row customHeight="1" ht="11.25">
      <c r="A3" s="118" t="s">
        <v>2807</v>
      </c>
      <c r="B3" s="118" t="s">
        <v>2808</v>
      </c>
    </row>
    <row customHeight="1" ht="11.25">
      <c r="A4" s="118" t="s">
        <v>2809</v>
      </c>
      <c r="B4" s="118" t="s">
        <v>2810</v>
      </c>
    </row>
    <row customHeight="1" ht="11.25">
      <c r="A5" s="118" t="s">
        <v>2811</v>
      </c>
      <c r="B5" s="118" t="s">
        <v>2812</v>
      </c>
    </row>
    <row customHeight="1" ht="11.25">
      <c r="A6" s="118" t="s">
        <v>2813</v>
      </c>
      <c r="B6" s="118" t="s">
        <v>2814</v>
      </c>
    </row>
    <row customHeight="1" ht="11.25">
      <c r="A7" s="118" t="s">
        <v>2815</v>
      </c>
      <c r="B7" s="118" t="s">
        <v>2816</v>
      </c>
    </row>
    <row customHeight="1" ht="11.25">
      <c r="A8" s="118" t="s">
        <v>2817</v>
      </c>
      <c r="B8" s="118" t="s">
        <v>2818</v>
      </c>
    </row>
    <row customHeight="1" ht="11.25">
      <c r="A9" s="118" t="s">
        <v>2819</v>
      </c>
      <c r="B9" s="118" t="s">
        <v>2820</v>
      </c>
    </row>
    <row customHeight="1" ht="11.25">
      <c r="A10" s="118" t="s">
        <v>2821</v>
      </c>
      <c r="B10" s="118" t="s">
        <v>2822</v>
      </c>
    </row>
    <row customHeight="1" ht="11.25">
      <c r="A11" s="118" t="s">
        <v>2823</v>
      </c>
      <c r="B11" s="118" t="s">
        <v>2824</v>
      </c>
    </row>
    <row customHeight="1" ht="11.25">
      <c r="A12" s="118" t="s">
        <v>2825</v>
      </c>
      <c r="B12" s="118" t="s">
        <v>2826</v>
      </c>
    </row>
    <row customHeight="1" ht="11.25">
      <c r="A13" s="118" t="s">
        <v>2827</v>
      </c>
      <c r="B13" s="118" t="s">
        <v>2828</v>
      </c>
    </row>
    <row customHeight="1" ht="11.25">
      <c r="A14" s="118" t="s">
        <v>2829</v>
      </c>
      <c r="B14" s="118" t="s">
        <v>2830</v>
      </c>
    </row>
    <row customHeight="1" ht="11.25">
      <c r="A15" s="118" t="s">
        <v>2831</v>
      </c>
      <c r="B15" s="118" t="s">
        <v>2832</v>
      </c>
    </row>
    <row customHeight="1" ht="11.25">
      <c r="A16" s="118" t="s">
        <v>2833</v>
      </c>
      <c r="B16" s="118" t="s">
        <v>2834</v>
      </c>
    </row>
    <row customHeight="1" ht="11.25">
      <c r="A17" s="118" t="s">
        <v>2835</v>
      </c>
      <c r="B17" s="118" t="s">
        <v>2836</v>
      </c>
    </row>
    <row customHeight="1" ht="11.25">
      <c r="A18" s="118" t="s">
        <v>2837</v>
      </c>
      <c r="B18" s="118" t="s">
        <v>2838</v>
      </c>
    </row>
    <row customHeight="1" ht="11.25">
      <c r="A19" s="118" t="s">
        <v>2839</v>
      </c>
      <c r="B19" s="118" t="s">
        <v>2840</v>
      </c>
    </row>
    <row customHeight="1" ht="11.25">
      <c r="A20" s="118" t="s">
        <v>2841</v>
      </c>
      <c r="B20" s="118" t="s">
        <v>2842</v>
      </c>
    </row>
    <row customHeight="1" ht="11.25">
      <c r="A21" s="118" t="s">
        <v>2843</v>
      </c>
      <c r="B21" s="118" t="s">
        <v>2844</v>
      </c>
    </row>
    <row customHeight="1" ht="11.25">
      <c r="A22" s="118" t="s">
        <v>2845</v>
      </c>
      <c r="B22" s="118" t="s">
        <v>2846</v>
      </c>
    </row>
    <row customHeight="1" ht="11.25">
      <c r="A23" s="118" t="s">
        <v>2847</v>
      </c>
      <c r="B23" s="118" t="s">
        <v>2848</v>
      </c>
    </row>
    <row customHeight="1" ht="11.25">
      <c r="A24" s="118" t="s">
        <v>2849</v>
      </c>
      <c r="B24" s="118" t="s">
        <v>2850</v>
      </c>
    </row>
    <row customHeight="1" ht="11.25">
      <c r="A25" s="118" t="s">
        <v>2851</v>
      </c>
      <c r="B25" s="118" t="s">
        <v>2852</v>
      </c>
    </row>
    <row customHeight="1" ht="11.25">
      <c r="A26" s="118" t="s">
        <v>2853</v>
      </c>
      <c r="B26" s="118" t="s">
        <v>2854</v>
      </c>
    </row>
    <row customHeight="1" ht="11.25">
      <c r="A27" s="118" t="s">
        <v>2855</v>
      </c>
      <c r="B27" s="118" t="s">
        <v>2856</v>
      </c>
    </row>
    <row customHeight="1" ht="11.25">
      <c r="A28" s="118" t="s">
        <v>2857</v>
      </c>
      <c r="B28" s="118" t="s">
        <v>2858</v>
      </c>
    </row>
    <row customHeight="1" ht="11.25">
      <c r="A29" s="118" t="s">
        <v>2859</v>
      </c>
      <c r="B29" s="118" t="s">
        <v>2860</v>
      </c>
    </row>
    <row customHeight="1" ht="11.25">
      <c r="A30" s="118" t="s">
        <v>2861</v>
      </c>
      <c r="B30" s="118" t="s">
        <v>2862</v>
      </c>
    </row>
    <row customHeight="1" ht="11.25">
      <c r="A31" s="118" t="s">
        <v>2863</v>
      </c>
      <c r="B31" s="118" t="s">
        <v>2864</v>
      </c>
    </row>
    <row customHeight="1" ht="11.25">
      <c r="A32" s="118" t="s">
        <v>2865</v>
      </c>
      <c r="B32" s="118" t="s">
        <v>2866</v>
      </c>
    </row>
    <row customHeight="1" ht="11.25">
      <c r="A33" s="118" t="s">
        <v>2867</v>
      </c>
      <c r="B33" s="118" t="s">
        <v>2868</v>
      </c>
    </row>
    <row customHeight="1" ht="11.25">
      <c r="A34" s="118" t="s">
        <v>2869</v>
      </c>
      <c r="B34" s="118" t="s">
        <v>2870</v>
      </c>
    </row>
    <row customHeight="1" ht="11.25">
      <c r="A35" s="118" t="s">
        <v>2871</v>
      </c>
      <c r="B35" s="118" t="s">
        <v>2872</v>
      </c>
    </row>
    <row customHeight="1" ht="11.25">
      <c r="A36" s="118" t="s">
        <v>2873</v>
      </c>
      <c r="B36" s="118" t="s">
        <v>2874</v>
      </c>
    </row>
    <row customHeight="1" ht="11.25">
      <c r="A37" s="118" t="s">
        <v>2875</v>
      </c>
      <c r="B37" s="118" t="s">
        <v>2876</v>
      </c>
    </row>
    <row customHeight="1" ht="11.25">
      <c r="A38" s="118" t="s">
        <v>2877</v>
      </c>
      <c r="B38" s="118" t="s">
        <v>2878</v>
      </c>
    </row>
    <row customHeight="1" ht="11.25">
      <c r="A39" s="118" t="s">
        <v>2879</v>
      </c>
      <c r="B39" s="118" t="s">
        <v>2880</v>
      </c>
    </row>
    <row customHeight="1" ht="11.25">
      <c r="A40" s="118" t="s">
        <v>2881</v>
      </c>
      <c r="B40" s="118" t="s">
        <v>2882</v>
      </c>
    </row>
    <row customHeight="1" ht="11.25">
      <c r="A41" s="118" t="s">
        <v>2883</v>
      </c>
      <c r="B41" s="118" t="s">
        <v>2884</v>
      </c>
    </row>
    <row customHeight="1" ht="11.25">
      <c r="A42" s="118" t="s">
        <v>2885</v>
      </c>
      <c r="B42" s="118" t="s">
        <v>2886</v>
      </c>
    </row>
    <row customHeight="1" ht="11.25">
      <c r="A43" s="118" t="s">
        <v>2887</v>
      </c>
      <c r="B43" s="118" t="s">
        <v>2888</v>
      </c>
    </row>
    <row customHeight="1" ht="11.25">
      <c r="A44" s="118" t="s">
        <v>2889</v>
      </c>
      <c r="B44" s="118" t="s">
        <v>2890</v>
      </c>
    </row>
    <row customHeight="1" ht="11.25">
      <c r="A45" s="118" t="s">
        <v>2891</v>
      </c>
      <c r="B45" s="118" t="s">
        <v>2892</v>
      </c>
    </row>
    <row customHeight="1" ht="11.25">
      <c r="A46" s="118" t="s">
        <v>2893</v>
      </c>
      <c r="B46" s="118" t="s">
        <v>2894</v>
      </c>
    </row>
    <row customHeight="1" ht="11.25">
      <c r="A47" s="118" t="s">
        <v>2895</v>
      </c>
      <c r="B47" s="118" t="s">
        <v>2896</v>
      </c>
    </row>
    <row customHeight="1" ht="11.25">
      <c r="A48" s="118" t="s">
        <v>2897</v>
      </c>
      <c r="B48" s="118" t="s">
        <v>2898</v>
      </c>
    </row>
    <row customHeight="1" ht="11.25">
      <c r="A49" s="118" t="s">
        <v>2899</v>
      </c>
      <c r="B49" s="118" t="s">
        <v>2900</v>
      </c>
    </row>
    <row customHeight="1" ht="11.25">
      <c r="A50" s="118" t="s">
        <v>2901</v>
      </c>
      <c r="B50" s="118" t="s">
        <v>2902</v>
      </c>
    </row>
    <row customHeight="1" ht="11.25">
      <c r="A51" s="118" t="s">
        <v>2903</v>
      </c>
      <c r="B51" s="118" t="s">
        <v>2904</v>
      </c>
    </row>
    <row customHeight="1" ht="11.25">
      <c r="A52" s="118" t="s">
        <v>2905</v>
      </c>
      <c r="B52" s="118" t="s">
        <v>2906</v>
      </c>
    </row>
    <row customHeight="1" ht="11.25">
      <c r="A53" s="118" t="s">
        <v>2907</v>
      </c>
      <c r="B53" s="118" t="s">
        <v>2908</v>
      </c>
    </row>
    <row customHeight="1" ht="11.25">
      <c r="A54" s="118" t="s">
        <v>2909</v>
      </c>
      <c r="B54" s="118" t="s">
        <v>2910</v>
      </c>
    </row>
    <row customHeight="1" ht="11.25">
      <c r="A55" s="118" t="s">
        <v>2911</v>
      </c>
      <c r="B55" s="118" t="s">
        <v>2912</v>
      </c>
    </row>
    <row customHeight="1" ht="11.25">
      <c r="A56" s="118" t="s">
        <v>2913</v>
      </c>
      <c r="B56" s="118" t="s">
        <v>2914</v>
      </c>
    </row>
    <row customHeight="1" ht="11.25">
      <c r="A57" s="118" t="s">
        <v>2915</v>
      </c>
      <c r="B57" s="118" t="s">
        <v>2916</v>
      </c>
    </row>
    <row customHeight="1" ht="11.25">
      <c r="A58" s="118" t="s">
        <v>2917</v>
      </c>
      <c r="B58" s="118" t="s">
        <v>2918</v>
      </c>
    </row>
    <row customHeight="1" ht="11.25">
      <c r="A59" s="118" t="s">
        <v>2919</v>
      </c>
      <c r="B59" s="118" t="s">
        <v>2920</v>
      </c>
    </row>
    <row customHeight="1" ht="11.25">
      <c r="A60" s="118" t="s">
        <v>2921</v>
      </c>
      <c r="B60" s="118" t="s">
        <v>2922</v>
      </c>
    </row>
    <row customHeight="1" ht="11.25">
      <c r="A61" s="118"/>
      <c r="B61" s="118" t="s">
        <v>2923</v>
      </c>
    </row>
    <row customHeight="1" ht="11.25">
      <c r="A62" s="118"/>
      <c r="B62" s="118" t="s">
        <v>2924</v>
      </c>
    </row>
    <row customHeight="1" ht="11.25">
      <c r="A63" s="118"/>
      <c r="B63" s="118" t="s">
        <v>2925</v>
      </c>
    </row>
    <row customHeight="1" ht="11.25">
      <c r="A64" s="118"/>
      <c r="B64" s="118" t="s">
        <v>2926</v>
      </c>
    </row>
    <row customHeight="1" ht="11.25">
      <c r="A65" s="118"/>
      <c r="B65" s="118" t="s">
        <v>2927</v>
      </c>
    </row>
    <row customHeight="1" ht="11.25">
      <c r="A66" s="118"/>
      <c r="B66" s="118" t="s">
        <v>2928</v>
      </c>
    </row>
    <row customHeight="1" ht="11.25">
      <c r="A67" s="118"/>
      <c r="B67" s="118" t="s">
        <v>2929</v>
      </c>
    </row>
    <row customHeight="1" ht="11.25">
      <c r="A68" s="118"/>
      <c r="B68" s="118" t="s">
        <v>2930</v>
      </c>
    </row>
    <row customHeight="1" ht="11.25">
      <c r="A69" s="118"/>
      <c r="B69" s="118" t="s">
        <v>2931</v>
      </c>
    </row>
    <row customHeight="1" ht="11.25">
      <c r="A70" s="118"/>
      <c r="B70" s="118" t="s">
        <v>2932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6DC6-AA5D-FACF-2073-4A850575F9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2933</v>
      </c>
    </row>
    <row customHeight="1" ht="90">
      <c r="B2" s="150" t="s">
        <v>2934</v>
      </c>
    </row>
    <row customHeight="1" ht="67.5">
      <c r="B3" s="150" t="s">
        <v>2935</v>
      </c>
    </row>
    <row customHeight="1" ht="33.75">
      <c r="B4" s="150" t="s">
        <v>2936</v>
      </c>
    </row>
    <row customHeight="1" ht="11.25">
      <c r="B5" s="150" t="s">
        <v>2937</v>
      </c>
    </row>
    <row customHeight="1" ht="22.5">
      <c r="B6" s="150" t="s">
        <v>2938</v>
      </c>
    </row>
    <row customHeight="1" ht="22.5">
      <c r="B7" s="150" t="s">
        <v>2939</v>
      </c>
    </row>
    <row customHeight="1" ht="22.5">
      <c r="B8" s="150" t="s">
        <v>2940</v>
      </c>
    </row>
    <row customHeight="1" ht="22.5">
      <c r="B9" s="150" t="s">
        <v>2941</v>
      </c>
    </row>
    <row customHeight="1" ht="56.25">
      <c r="B10" s="150" t="s">
        <v>2942</v>
      </c>
    </row>
    <row customHeight="1" ht="12.75">
      <c r="B11" s="215" t="s">
        <v>2943</v>
      </c>
    </row>
    <row customHeight="1" ht="11.25">
      <c r="B12" s="149" t="s">
        <v>2944</v>
      </c>
    </row>
    <row customHeight="1" ht="22.5">
      <c r="B13" s="150" t="s">
        <v>2945</v>
      </c>
    </row>
    <row customHeight="1" ht="67.5">
      <c r="B14" s="150" t="s">
        <v>2946</v>
      </c>
    </row>
    <row customHeight="1" ht="22.5">
      <c r="B15" s="150" t="s">
        <v>2947</v>
      </c>
    </row>
    <row customHeight="1" ht="11.25">
      <c r="B16" s="149" t="s">
        <v>2948</v>
      </c>
      <c r="D16" s="156"/>
    </row>
    <row customHeight="1" ht="33.75">
      <c r="B17" s="150" t="s">
        <v>2949</v>
      </c>
    </row>
    <row customHeight="1" ht="33.75">
      <c r="B18" s="150" t="s">
        <v>2950</v>
      </c>
    </row>
    <row customHeight="1" ht="11.25">
      <c r="B19" s="150" t="s">
        <v>2951</v>
      </c>
    </row>
    <row customHeight="1" ht="33.75">
      <c r="B20" s="150" t="s">
        <v>2952</v>
      </c>
    </row>
    <row customHeight="1" ht="11.25">
      <c r="B21" s="149" t="s">
        <v>2953</v>
      </c>
    </row>
    <row customHeight="1" ht="11.25">
      <c r="B22" s="150" t="s">
        <v>2954</v>
      </c>
    </row>
    <row r="24" customHeight="1" ht="22.5">
      <c r="B24" s="217" t="s">
        <v>2955</v>
      </c>
    </row>
    <row r="26" customHeight="1" ht="11.25">
      <c r="B26" s="149" t="s">
        <v>2956</v>
      </c>
    </row>
    <row customHeight="1" ht="22.5">
      <c r="B27" s="216" t="s">
        <v>398</v>
      </c>
    </row>
    <row customHeight="1" ht="56.25">
      <c r="B28" s="216" t="s">
        <v>2957</v>
      </c>
    </row>
    <row customHeight="1" ht="11.25">
      <c r="B29" s="266" t="s">
        <v>2958</v>
      </c>
    </row>
    <row customHeight="1" ht="22.5">
      <c r="B30" s="216" t="s">
        <v>2959</v>
      </c>
    </row>
    <row r="32" customHeight="1" ht="11.25">
      <c r="A32" s="244"/>
      <c r="B32" s="245" t="s">
        <v>2960</v>
      </c>
    </row>
    <row customHeight="1" ht="14.25">
      <c r="A33" s="246">
        <v>1</v>
      </c>
      <c r="B33" s="247" t="s">
        <v>2961</v>
      </c>
    </row>
    <row customHeight="1" ht="14.25">
      <c r="A34" s="246">
        <v>2</v>
      </c>
      <c r="B34" s="247" t="s">
        <v>2962</v>
      </c>
    </row>
    <row customHeight="1" ht="11.25">
      <c r="B35" s="245" t="s">
        <v>2963</v>
      </c>
    </row>
    <row customHeight="1" ht="11.25">
      <c r="B36" s="247" t="s">
        <v>2964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